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phe.gov.uk\CKO\pid\NDR\SACT\CIU\Outputs\30 day mortality - CMAR\July 2021 release\Output\Website publication Feb 2022\Updated publication\"/>
    </mc:Choice>
  </mc:AlternateContent>
  <xr:revisionPtr revIDLastSave="0" documentId="13_ncr:1_{300AA26F-3A21-415D-A8FF-00F875F0F3A9}" xr6:coauthVersionLast="45" xr6:coauthVersionMax="45" xr10:uidLastSave="{00000000-0000-0000-0000-000000000000}"/>
  <bookViews>
    <workbookView xWindow="-120" yWindow="-120" windowWidth="29040" windowHeight="15840" tabRatio="887" xr2:uid="{00000000-000D-0000-FFFF-FFFF00000000}"/>
  </bookViews>
  <sheets>
    <sheet name="Contents" sheetId="16" r:id="rId1"/>
    <sheet name="Methodology" sheetId="20" r:id="rId2"/>
    <sheet name="Definitions" sheetId="19" r:id="rId3"/>
    <sheet name="Follicular lymphoma-data table" sheetId="68" r:id="rId4"/>
    <sheet name="Follicular lymphoma-funnel plot" sheetId="42" r:id="rId5"/>
    <sheet name="Excluded treatment regimens" sheetId="17" r:id="rId6"/>
    <sheet name="Acknowledgements" sheetId="18" r:id="rId7"/>
    <sheet name="Follicular lymphoma raw data" sheetId="70" state="veryHidden" r:id="rId8"/>
    <sheet name="Trust lookup" sheetId="35" state="veryHidden" r:id="rId9"/>
  </sheets>
  <definedNames>
    <definedName name="_xlnm._FilterDatabase" localSheetId="7" hidden="1">'Follicular lymphoma raw data'!$A$1:$H$151</definedName>
    <definedName name="_xlnm._FilterDatabase" localSheetId="3" hidden="1">'Follicular lymphoma-data table'!$A$1:$L$106</definedName>
    <definedName name="_xlnm._FilterDatabase" localSheetId="8" hidden="1">'Trust lookup'!$A$1:$E$127</definedName>
    <definedName name="excluded_trusts">'Follicular lymphoma-data table'!$A$111:$B$129</definedName>
    <definedName name="fl_raw_data">'Follicular lymphoma raw data'!$A$2:$H$151</definedName>
    <definedName name="included_trusts">'Follicular lymphoma-data table'!$A$2:$K$106</definedName>
    <definedName name="no_data">'Follicular lymphoma-data table'!$A$134:$B$135</definedName>
    <definedName name="trust_lookup">'Trust lookup'!$B$2:$C$127</definedName>
    <definedName name="trust_lookup_dropdown">'Trust lookup'!$A$1:$E$127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70" l="1"/>
  <c r="P10" i="70" l="1"/>
  <c r="O10" i="70"/>
  <c r="P9" i="70"/>
  <c r="O9" i="70"/>
  <c r="B58" i="70"/>
  <c r="B102" i="70"/>
  <c r="B71" i="70"/>
  <c r="B111" i="70"/>
  <c r="B100" i="70"/>
  <c r="B107" i="70"/>
  <c r="B35" i="70"/>
  <c r="B106" i="70"/>
  <c r="B42" i="70"/>
  <c r="B38" i="70"/>
  <c r="B80" i="70"/>
  <c r="B33" i="70"/>
  <c r="B108" i="70"/>
  <c r="B110" i="70"/>
  <c r="B101" i="70"/>
  <c r="B91" i="70"/>
  <c r="B47" i="70"/>
  <c r="B23" i="70"/>
  <c r="B99" i="70"/>
  <c r="B16" i="70"/>
  <c r="B15" i="70"/>
  <c r="B84" i="70"/>
  <c r="B120" i="70"/>
  <c r="B93" i="70"/>
  <c r="B48" i="70"/>
  <c r="B126" i="70"/>
  <c r="B96" i="70"/>
  <c r="B73" i="70"/>
  <c r="B72" i="70"/>
  <c r="B22" i="70"/>
  <c r="B83" i="70"/>
  <c r="B57" i="70"/>
  <c r="B104" i="70"/>
  <c r="B36" i="70"/>
  <c r="B54" i="70"/>
  <c r="B60" i="70"/>
  <c r="B45" i="70"/>
  <c r="B13" i="70"/>
  <c r="B56" i="70"/>
  <c r="B70" i="70"/>
  <c r="B74" i="70"/>
  <c r="B89" i="70"/>
  <c r="B51" i="70"/>
  <c r="B31" i="70"/>
  <c r="B53" i="70"/>
  <c r="B29" i="70"/>
  <c r="B20" i="70"/>
  <c r="B21" i="70"/>
  <c r="B85" i="70"/>
  <c r="B76" i="70"/>
  <c r="B25" i="70"/>
  <c r="B94" i="70"/>
  <c r="B115" i="70"/>
  <c r="B17" i="70"/>
  <c r="B27" i="70"/>
  <c r="B105" i="70"/>
  <c r="B109" i="70"/>
  <c r="B34" i="70"/>
  <c r="B12" i="70"/>
  <c r="B52" i="70"/>
  <c r="B67" i="70"/>
  <c r="B43" i="70"/>
  <c r="B61" i="70"/>
  <c r="B44" i="70"/>
  <c r="B50" i="70"/>
  <c r="B24" i="70"/>
  <c r="B88" i="70"/>
  <c r="B82" i="70"/>
  <c r="B59" i="70"/>
  <c r="B32" i="70"/>
  <c r="B121" i="70"/>
  <c r="B75" i="70"/>
  <c r="B63" i="70"/>
  <c r="B62" i="70"/>
  <c r="B79" i="70"/>
  <c r="B68" i="70"/>
  <c r="B69" i="70"/>
  <c r="B95" i="70"/>
  <c r="B55" i="70"/>
  <c r="B114" i="70"/>
  <c r="B66" i="70"/>
  <c r="B78" i="70"/>
  <c r="B19" i="70"/>
  <c r="B98" i="70"/>
  <c r="B26" i="70"/>
  <c r="B118" i="70"/>
  <c r="B40" i="70"/>
  <c r="B113" i="70"/>
  <c r="B37" i="70"/>
  <c r="B86" i="70"/>
  <c r="B97" i="70"/>
  <c r="B122" i="70"/>
  <c r="B46" i="70"/>
  <c r="B28" i="70"/>
  <c r="B30" i="70"/>
  <c r="B77" i="70"/>
  <c r="B14" i="70"/>
  <c r="B124" i="70"/>
  <c r="B49" i="70"/>
  <c r="B64" i="70"/>
  <c r="B41" i="70"/>
  <c r="B116" i="70"/>
  <c r="B90" i="70"/>
  <c r="B92" i="70"/>
  <c r="C8" i="42" l="1"/>
  <c r="N13" i="70" s="1"/>
  <c r="C9" i="42"/>
  <c r="C11" i="42" l="1"/>
  <c r="C10" i="42"/>
</calcChain>
</file>

<file path=xl/sharedStrings.xml><?xml version="1.0" encoding="utf-8"?>
<sst xmlns="http://schemas.openxmlformats.org/spreadsheetml/2006/main" count="1364" uniqueCount="498">
  <si>
    <t>Title</t>
  </si>
  <si>
    <t>x-axis title</t>
  </si>
  <si>
    <t>y-axis title</t>
  </si>
  <si>
    <t>Source</t>
  </si>
  <si>
    <t>Enter source</t>
  </si>
  <si>
    <t>Baseline</t>
  </si>
  <si>
    <t/>
  </si>
  <si>
    <t>RRF</t>
  </si>
  <si>
    <t>RBT</t>
  </si>
  <si>
    <t>RMC</t>
  </si>
  <si>
    <t>RWW</t>
  </si>
  <si>
    <t>RK5</t>
  </si>
  <si>
    <t>RVY</t>
  </si>
  <si>
    <t>RBL</t>
  </si>
  <si>
    <t>RVR</t>
  </si>
  <si>
    <t>RFR</t>
  </si>
  <si>
    <t>RWG</t>
  </si>
  <si>
    <t>R0B</t>
  </si>
  <si>
    <t>RFS</t>
  </si>
  <si>
    <t>RP5</t>
  </si>
  <si>
    <t>RQX</t>
  </si>
  <si>
    <t>REM</t>
  </si>
  <si>
    <t>RVJ</t>
  </si>
  <si>
    <t>RL4</t>
  </si>
  <si>
    <t>RTP</t>
  </si>
  <si>
    <t>RKE</t>
  </si>
  <si>
    <t>RJZ</t>
  </si>
  <si>
    <t>RNZ</t>
  </si>
  <si>
    <t>RA4</t>
  </si>
  <si>
    <t>RLT</t>
  </si>
  <si>
    <t>RBZ</t>
  </si>
  <si>
    <t>R1F</t>
  </si>
  <si>
    <t>RC9</t>
  </si>
  <si>
    <t>RQM</t>
  </si>
  <si>
    <t>RCF</t>
  </si>
  <si>
    <t>RNA</t>
  </si>
  <si>
    <t>RN7</t>
  </si>
  <si>
    <t>RNQ</t>
  </si>
  <si>
    <t>RR7</t>
  </si>
  <si>
    <t>RCD</t>
  </si>
  <si>
    <t>RJC</t>
  </si>
  <si>
    <t>RD8</t>
  </si>
  <si>
    <t>RGR</t>
  </si>
  <si>
    <t>RGP</t>
  </si>
  <si>
    <t>RCX</t>
  </si>
  <si>
    <t>RYR</t>
  </si>
  <si>
    <t>RBD</t>
  </si>
  <si>
    <t>RDU</t>
  </si>
  <si>
    <t>RJ2</t>
  </si>
  <si>
    <t>RN3</t>
  </si>
  <si>
    <t>RA9</t>
  </si>
  <si>
    <t>RNS</t>
  </si>
  <si>
    <t>RN5</t>
  </si>
  <si>
    <t>RAE</t>
  </si>
  <si>
    <t>RBK</t>
  </si>
  <si>
    <t>RHW</t>
  </si>
  <si>
    <t>RJL</t>
  </si>
  <si>
    <t>RXR</t>
  </si>
  <si>
    <t>RXW</t>
  </si>
  <si>
    <t>RWY</t>
  </si>
  <si>
    <t>RD1</t>
  </si>
  <si>
    <t>RKB</t>
  </si>
  <si>
    <t>RGT</t>
  </si>
  <si>
    <t>RJ7</t>
  </si>
  <si>
    <t>RXQ</t>
  </si>
  <si>
    <t>RTX</t>
  </si>
  <si>
    <t>RAP</t>
  </si>
  <si>
    <t>RVW</t>
  </si>
  <si>
    <t>RCB</t>
  </si>
  <si>
    <t>RK9</t>
  </si>
  <si>
    <t>RRK</t>
  </si>
  <si>
    <t>RVV</t>
  </si>
  <si>
    <t>RH8</t>
  </si>
  <si>
    <t>RGN</t>
  </si>
  <si>
    <t>RWP</t>
  </si>
  <si>
    <t>RHM</t>
  </si>
  <si>
    <t>RXC</t>
  </si>
  <si>
    <t>RRV</t>
  </si>
  <si>
    <t>RWA</t>
  </si>
  <si>
    <t>RTF</t>
  </si>
  <si>
    <t>RXF</t>
  </si>
  <si>
    <t>RTH</t>
  </si>
  <si>
    <t>RDE</t>
  </si>
  <si>
    <t>RWD</t>
  </si>
  <si>
    <t>RXP</t>
  </si>
  <si>
    <t>RTR</t>
  </si>
  <si>
    <t>RXL</t>
  </si>
  <si>
    <t>R0A</t>
  </si>
  <si>
    <t>RF4</t>
  </si>
  <si>
    <t>RAJ</t>
  </si>
  <si>
    <t>RM1</t>
  </si>
  <si>
    <t>RAL</t>
  </si>
  <si>
    <t>RTG</t>
  </si>
  <si>
    <t>RTD</t>
  </si>
  <si>
    <t>RTE</t>
  </si>
  <si>
    <t>RWF</t>
  </si>
  <si>
    <t>RYJ</t>
  </si>
  <si>
    <t>REF</t>
  </si>
  <si>
    <t>RJE</t>
  </si>
  <si>
    <t>RXN</t>
  </si>
  <si>
    <t>RHU</t>
  </si>
  <si>
    <t>RWH</t>
  </si>
  <si>
    <t>RWE</t>
  </si>
  <si>
    <t>RR8</t>
  </si>
  <si>
    <t>RA7</t>
  </si>
  <si>
    <t>R1H</t>
  </si>
  <si>
    <t>RA2</t>
  </si>
  <si>
    <t>RJ1</t>
  </si>
  <si>
    <t>RX1</t>
  </si>
  <si>
    <t>RPY</t>
  </si>
  <si>
    <t>RHQ</t>
  </si>
  <si>
    <t>REN</t>
  </si>
  <si>
    <t>RBV</t>
  </si>
  <si>
    <t>caseload</t>
  </si>
  <si>
    <t>rate_adj</t>
  </si>
  <si>
    <t>lb_2s</t>
  </si>
  <si>
    <t>ub_2s</t>
  </si>
  <si>
    <t>lb_3s</t>
  </si>
  <si>
    <t>ub_3s</t>
  </si>
  <si>
    <t>Trust name</t>
  </si>
  <si>
    <t>RTK</t>
  </si>
  <si>
    <t>RFF</t>
  </si>
  <si>
    <t>RJR</t>
  </si>
  <si>
    <t>RJ6</t>
  </si>
  <si>
    <t>RJN</t>
  </si>
  <si>
    <t>RAX</t>
  </si>
  <si>
    <t>R1K</t>
  </si>
  <si>
    <t>RPA</t>
  </si>
  <si>
    <t>RNN</t>
  </si>
  <si>
    <t>RW6</t>
  </si>
  <si>
    <t>RM3</t>
  </si>
  <si>
    <t>RXK</t>
  </si>
  <si>
    <t>RBN</t>
  </si>
  <si>
    <t>RWJ</t>
  </si>
  <si>
    <t>RMP</t>
  </si>
  <si>
    <t>RAS</t>
  </si>
  <si>
    <t>RQW</t>
  </si>
  <si>
    <t>RLQ</t>
  </si>
  <si>
    <t>Mid Cheshire Hospitals NHS Foundation Trust</t>
  </si>
  <si>
    <t>Sherwood Forest Hospitals NHS Foundation Trust</t>
  </si>
  <si>
    <t>Chesterfield Royal Hospital NHS Foundation Trust</t>
  </si>
  <si>
    <t>Homerton University Hospital NHS Foundation Trust</t>
  </si>
  <si>
    <t>Liverpool University Hospitals NHS Foundation Trust</t>
  </si>
  <si>
    <t>North Bristol NHS Trust</t>
  </si>
  <si>
    <t>The Royal Wolverhampton NHS Trust</t>
  </si>
  <si>
    <t>Whittington Health NHS Trust</t>
  </si>
  <si>
    <t>Salisbury NHS Foundation Trust</t>
  </si>
  <si>
    <t>Yeovil District Hospital NHS Foundation Trust</t>
  </si>
  <si>
    <t>George Eliot Hospital NHS Trust</t>
  </si>
  <si>
    <t>Northern Devon Healthcare NHS Trust</t>
  </si>
  <si>
    <t>Airedale NHS Foundation Trust</t>
  </si>
  <si>
    <t>The Dudley Group NHS Foundation Trust</t>
  </si>
  <si>
    <t>Gateshead Health NHS Foundation Trust</t>
  </si>
  <si>
    <t>Kettering General Hospital NHS Foundation Trust</t>
  </si>
  <si>
    <t>South Warwickshire NHS Foundation Trust</t>
  </si>
  <si>
    <t>James Paget University Hospitals NHS Foundation Trust</t>
  </si>
  <si>
    <t>West Suffolk NHS Foundation Trust</t>
  </si>
  <si>
    <t>Dorset County Hospital NHS Foundation Trust</t>
  </si>
  <si>
    <t>Frimley Health NHS Foundation Trust</t>
  </si>
  <si>
    <t>Great Western Hospitals NHS Foundation Trust</t>
  </si>
  <si>
    <t>Northampton General Hospital NHS Trust</t>
  </si>
  <si>
    <t>Hampshire Hospitals NHS Foundation Trust</t>
  </si>
  <si>
    <t>Bradford Teaching Hospitals NHS Foundation Trust</t>
  </si>
  <si>
    <t>Walsall Healthcare NHS Trust</t>
  </si>
  <si>
    <t>Royal Berkshire NHS Foundation Trust</t>
  </si>
  <si>
    <t>Royal United Hospitals Bath NHS Foundation Trust</t>
  </si>
  <si>
    <t>Cambridge University Hospitals NHS Foundation Trust</t>
  </si>
  <si>
    <t>North Middlesex University Hospital NHS Trust</t>
  </si>
  <si>
    <t>University Hospitals Birmingham NHS Foundation Trust</t>
  </si>
  <si>
    <t>University Hospitals Plymouth NHS Trust</t>
  </si>
  <si>
    <t>East Kent Hospitals University NHS Foundation Trust</t>
  </si>
  <si>
    <t>North West Anglia NHS Foundation Trust</t>
  </si>
  <si>
    <t>University Hospital Southampton NHS Foundation Trust</t>
  </si>
  <si>
    <t>Hull University Teaching Hospitals NHS Trust</t>
  </si>
  <si>
    <t>Northumbria Healthcare NHS Foundation Trust</t>
  </si>
  <si>
    <t>University College London Hospitals NHS Foundation Trust</t>
  </si>
  <si>
    <t>United Lincolnshire Hospitals NHS Trust</t>
  </si>
  <si>
    <t>South Tees Hospitals NHS Foundation Trust</t>
  </si>
  <si>
    <t>Manchester University NHS Foundation Trust</t>
  </si>
  <si>
    <t>Royal Free London NHS Foundation Trust</t>
  </si>
  <si>
    <t>The Newcastle Upon Tyne Hospitals NHS Foundation Trust</t>
  </si>
  <si>
    <t>Gloucestershire Hospitals NHS Foundation Trust</t>
  </si>
  <si>
    <t>Royal Cornwall Hospitals NHS Trust</t>
  </si>
  <si>
    <t>Leeds Teaching Hospitals NHS Trust</t>
  </si>
  <si>
    <t>Barts Health NHS Trust</t>
  </si>
  <si>
    <t>Royal Surrey County Hospital NHS Foundation Trust</t>
  </si>
  <si>
    <t>The Royal Marsden NHS Foundation Trust</t>
  </si>
  <si>
    <t>Sheffield Teaching Hospitals NHS Foundation Trust</t>
  </si>
  <si>
    <t>The Clatterbridge Cancer Centre NHS Foundation Trust</t>
  </si>
  <si>
    <t>The Christie NHS Foundation Trust</t>
  </si>
  <si>
    <t>Trust code</t>
  </si>
  <si>
    <t>Select trust name</t>
  </si>
  <si>
    <t>NEW_TRUST_NAME</t>
  </si>
  <si>
    <t>NEW_TRUST_CODE</t>
  </si>
  <si>
    <t>Medway NHS Foundation Trust</t>
  </si>
  <si>
    <t>North Cumbria Integrated Care NHS Foundation Trust</t>
  </si>
  <si>
    <t>Pennine Acute Hospitals NHS Trust</t>
  </si>
  <si>
    <t>The Princess Alexandra Hospital NHS Trust</t>
  </si>
  <si>
    <t xml:space="preserve">Contents </t>
  </si>
  <si>
    <t>Definitions</t>
  </si>
  <si>
    <t>Methodology</t>
  </si>
  <si>
    <t xml:space="preserve">Acknowledgements </t>
  </si>
  <si>
    <t>Feedback</t>
  </si>
  <si>
    <t>Find out more</t>
  </si>
  <si>
    <t>Data tables:</t>
  </si>
  <si>
    <t>Funnel plots:</t>
  </si>
  <si>
    <t xml:space="preserve">Cancer site </t>
  </si>
  <si>
    <t xml:space="preserve">Period of treatment activity </t>
  </si>
  <si>
    <t>Appendix</t>
  </si>
  <si>
    <t>Dr Rebecca Smittenaar</t>
  </si>
  <si>
    <t>Prisclica Thiruchelvam</t>
  </si>
  <si>
    <t>Nicola Wood</t>
  </si>
  <si>
    <t>Danielle Fleet</t>
  </si>
  <si>
    <t>Dr Martine Bomb</t>
  </si>
  <si>
    <t>Tracey Genus</t>
  </si>
  <si>
    <t>Blackpool Teaching Hospitals NHS Foundation Trust</t>
  </si>
  <si>
    <t>Buckinghamshire Healthcare NHS Trust</t>
  </si>
  <si>
    <t>East Lancashire Hospitals NHS Trust</t>
  </si>
  <si>
    <t>East Sussex Healthcare NHS Trust</t>
  </si>
  <si>
    <t>Imperial College Healthcare NHS Trust</t>
  </si>
  <si>
    <t>Lancashire Teaching Hospitals NHS Foundation Trust</t>
  </si>
  <si>
    <t>Mid Yorkshire Hospitals NHS Trust</t>
  </si>
  <si>
    <t>Nottingham University Hospitals NHS Trust</t>
  </si>
  <si>
    <t>Worcestershire Acute Hospitals NHS Trust</t>
  </si>
  <si>
    <t>Stockport NHS Foundation Trust</t>
  </si>
  <si>
    <t>West Hertfordshire Hospitals NHS Trust</t>
  </si>
  <si>
    <t>Drop down lookup</t>
  </si>
  <si>
    <t>&gt;Upper 3SD Limit</t>
  </si>
  <si>
    <t>&lt;Lower 3SD Limit</t>
  </si>
  <si>
    <t>If you have any feedback or queries regarding any of these data, please contact the SACT helpdesk:</t>
  </si>
  <si>
    <t>King's College Hospital NHS Foundation Trust</t>
  </si>
  <si>
    <t>The Queen Elizabeth Hospital, King's Lynn, NHS Foundation Trust</t>
  </si>
  <si>
    <t>National average (%)</t>
  </si>
  <si>
    <t>Lower 2SD limit (%)</t>
  </si>
  <si>
    <t>Upper 2SD limit (%)</t>
  </si>
  <si>
    <t>Lower 3SD Limit (%)</t>
  </si>
  <si>
    <t>Upper 3SD Limit (%)</t>
  </si>
  <si>
    <t>Clinicians:</t>
  </si>
  <si>
    <t>Colleagues:</t>
  </si>
  <si>
    <t>Code and name of trusts with no data</t>
  </si>
  <si>
    <t>Barnsley Hospital NHS Foundation Trust</t>
  </si>
  <si>
    <t>Croydon Health Services NHS Trust</t>
  </si>
  <si>
    <t>East Cheshire NHS Trust</t>
  </si>
  <si>
    <t>Kingston Hospital NHS Foundation Trust</t>
  </si>
  <si>
    <t>Salford Royal NHS Foundation Trust</t>
  </si>
  <si>
    <t>The Rotherham NHS Foundation Trust</t>
  </si>
  <si>
    <t>Wirral University Teaching Hospital NHS Foundation Trust</t>
  </si>
  <si>
    <t>Wye Valley NHS Trust</t>
  </si>
  <si>
    <t>ICD-10 code</t>
  </si>
  <si>
    <t>RH5</t>
  </si>
  <si>
    <t>Somerset NHS Foundation Trust</t>
  </si>
  <si>
    <t>St George's University Hospitals NHS Foundation Trust</t>
  </si>
  <si>
    <t>provider</t>
  </si>
  <si>
    <t>Barking, Havering and Redbridge University Hospitals NHS Trust</t>
  </si>
  <si>
    <t>Calderdale and Huddersfield NHS Foundation Trust</t>
  </si>
  <si>
    <t>Chelsea and Westminster Hospital NHS Foundation Trust</t>
  </si>
  <si>
    <t>County Durham and Darlington NHS Foundation Trust</t>
  </si>
  <si>
    <t>Dartford and Gravesham NHS Trust</t>
  </si>
  <si>
    <t>East and North Hertfordshire NHS Trust</t>
  </si>
  <si>
    <t>Guy's and St Thomas' NHS Foundation Trust</t>
  </si>
  <si>
    <t>Harrogate and District NHS Foundation Trust</t>
  </si>
  <si>
    <t>Lewisham and Greenwich NHS Trust</t>
  </si>
  <si>
    <t>Norfolk and Norwich University Hospitals NHS Foundation Trust</t>
  </si>
  <si>
    <t>North Tees and Hartlepool NHS Foundation Trust</t>
  </si>
  <si>
    <t>Northern Lincolnshire and Goole NHS Foundation Trust</t>
  </si>
  <si>
    <t>Royal Devon and Exeter NHS Foundation Trust</t>
  </si>
  <si>
    <t>Sandwell and West Birmingham Hospitals NHS Trust</t>
  </si>
  <si>
    <t>South Tyneside and Sunderland NHS Foundation Trust</t>
  </si>
  <si>
    <t>Torbay and South Devon NHS Foundation Trust</t>
  </si>
  <si>
    <t>University Hospitals Coventry and Warwickshire NHS Trust</t>
  </si>
  <si>
    <t>Wrightington, Wigan and Leigh NHS Foundation Trust</t>
  </si>
  <si>
    <t>East Suffolk and North Essex NHS Foundation Trust</t>
  </si>
  <si>
    <t>Epsom and St Helier University Hospitals NHS Trust</t>
  </si>
  <si>
    <t>Maidstone and Tunbridge Wells NHS Trust</t>
  </si>
  <si>
    <t>Surrey and Sussex Healthcare NHS Trust</t>
  </si>
  <si>
    <t>Ashford and St Peter's Hospitals NHS Foundation Trust</t>
  </si>
  <si>
    <t>Southport and Ormskirk Hospital NHS Trust</t>
  </si>
  <si>
    <t>Tameside and Glossop Integrated Care NHS Foundation Trust</t>
  </si>
  <si>
    <t>Countess of Chester Hospital NHS Foundation Trust</t>
  </si>
  <si>
    <t>Isle of Wight NHS Trust</t>
  </si>
  <si>
    <t>University Hospitals of Morecambe Bay NHS Foundation Trust</t>
  </si>
  <si>
    <t>University Hospitals of North Midlands NHS Trust</t>
  </si>
  <si>
    <t>University Hospitals of Derby and Burton NHS Foundation Trust</t>
  </si>
  <si>
    <t>University Hospitals of Leicester NHS Trust</t>
  </si>
  <si>
    <t>Mid and South Essex NHS Foundation Trust</t>
  </si>
  <si>
    <t>Bedfordshire Hospitals NHS Foundation Trust</t>
  </si>
  <si>
    <t>Portsmouth Hospitals University NHS Trust</t>
  </si>
  <si>
    <t>University Hospitals Bristol and Weston NHS Foundation Trust</t>
  </si>
  <si>
    <t>R0D</t>
  </si>
  <si>
    <t>University Hospitals Dorset NHS Foundation Trust</t>
  </si>
  <si>
    <t>Gabrielle Emanuel</t>
  </si>
  <si>
    <t>Dr Katherine Henson</t>
  </si>
  <si>
    <t>Sarah Lawton</t>
  </si>
  <si>
    <t>Louise Miller</t>
  </si>
  <si>
    <t>Abiraterone</t>
  </si>
  <si>
    <t>Anagrelide</t>
  </si>
  <si>
    <t>Anastrozole</t>
  </si>
  <si>
    <t>Anti-Emetics</t>
  </si>
  <si>
    <t>Anti-Histamines</t>
  </si>
  <si>
    <t>Apalutamide</t>
  </si>
  <si>
    <t>B12</t>
  </si>
  <si>
    <t>Bicalutamide</t>
  </si>
  <si>
    <t>Bisphosphonates</t>
  </si>
  <si>
    <t>Cyproterone</t>
  </si>
  <si>
    <t>Darolutamide</t>
  </si>
  <si>
    <t>Degarelix</t>
  </si>
  <si>
    <t>Denosumab</t>
  </si>
  <si>
    <t>Enzalutamide</t>
  </si>
  <si>
    <t>Exemestane</t>
  </si>
  <si>
    <t>Finasteride</t>
  </si>
  <si>
    <t>Flutamide</t>
  </si>
  <si>
    <t>Folinic Acid</t>
  </si>
  <si>
    <t>Fulvestrant</t>
  </si>
  <si>
    <t>Goserelin</t>
  </si>
  <si>
    <t>Hepatoblastoma</t>
  </si>
  <si>
    <t>Hormone</t>
  </si>
  <si>
    <t>Ibandronic Acid</t>
  </si>
  <si>
    <t>Lanreotide</t>
  </si>
  <si>
    <t>Letrozole</t>
  </si>
  <si>
    <t>Leuprorelin</t>
  </si>
  <si>
    <t>Medroxyprogesterone</t>
  </si>
  <si>
    <t>Megestrol</t>
  </si>
  <si>
    <t>Not Chemo</t>
  </si>
  <si>
    <t>Octreotide</t>
  </si>
  <si>
    <t>Pamidronate</t>
  </si>
  <si>
    <t>Pasireotide</t>
  </si>
  <si>
    <t>Progesterone</t>
  </si>
  <si>
    <t>Retinoblastoma</t>
  </si>
  <si>
    <t>Sandostatin</t>
  </si>
  <si>
    <t>Signifor</t>
  </si>
  <si>
    <t>Somatostatin</t>
  </si>
  <si>
    <t>Somatuline</t>
  </si>
  <si>
    <t>Steroid</t>
  </si>
  <si>
    <t>Stilbestrol</t>
  </si>
  <si>
    <t>Stilboestrol</t>
  </si>
  <si>
    <t>Tamoxifen</t>
  </si>
  <si>
    <t>Trial</t>
  </si>
  <si>
    <t>Triptorelin</t>
  </si>
  <si>
    <t>Vitamin</t>
  </si>
  <si>
    <t>Zoledronic Acid</t>
  </si>
  <si>
    <t>GCSF</t>
  </si>
  <si>
    <t xml:space="preserve">Notes: </t>
  </si>
  <si>
    <t>APML</t>
  </si>
  <si>
    <t xml:space="preserve"> *This calculation is based on fewer than 10 patients, and is therefore unlikely to be statistically robust.</t>
  </si>
  <si>
    <t>When the caseload (number of patients) at a trust is fewer than 10 patients, this is unlikely to be statistically robust</t>
  </si>
  <si>
    <t>Carolynn Gildea</t>
  </si>
  <si>
    <t>Follicular lymphoma</t>
  </si>
  <si>
    <t>C82.0, C82.1, C82.2, C82.3,
C82.5, C82.6, C82.7, C82.9</t>
  </si>
  <si>
    <t>Hydrocortisone Intrathecal (any age)</t>
  </si>
  <si>
    <t>Cyproterone + Goserelin</t>
  </si>
  <si>
    <t>Clodronic Acid</t>
  </si>
  <si>
    <t>Michael Baser (analytical lead)</t>
  </si>
  <si>
    <t>FL code</t>
  </si>
  <si>
    <t>FL name</t>
  </si>
  <si>
    <t>London North West University Healthcare NHS Trust</t>
  </si>
  <si>
    <t>Dr Graham Collins</t>
  </si>
  <si>
    <t>Dr Martin English</t>
  </si>
  <si>
    <t>Dr Katie Spencer</t>
  </si>
  <si>
    <t>Alia Mulla</t>
  </si>
  <si>
    <t>Dr Mark Bishton</t>
  </si>
  <si>
    <t>Prof Russell Patmore</t>
  </si>
  <si>
    <t>Excluded based on 70% threshold</t>
  </si>
  <si>
    <t>Adjusted for Age, Co-morbidity score, Deprivation status, Ethnicity, Grade, Performance status and Sex</t>
  </si>
  <si>
    <t>Andrew Bacon</t>
  </si>
  <si>
    <t>Helen Hill</t>
  </si>
  <si>
    <t>Warren Carmody</t>
  </si>
  <si>
    <t>Follicular lymphoma-data table</t>
  </si>
  <si>
    <t>Follicular lymphoma-funnel plot (please select your trust here)</t>
  </si>
  <si>
    <t>provider_name</t>
  </si>
  <si>
    <t>No data</t>
  </si>
  <si>
    <t>Please see the Toolkit and Companion Brief that were circulated with this workbook.</t>
  </si>
  <si>
    <t>Excluded treatment regimen values:</t>
  </si>
  <si>
    <t>Excluded treatment regimens</t>
  </si>
  <si>
    <t>Dr Nick Morley</t>
  </si>
  <si>
    <t>University Hospitals Sussex NHS Foundation Trust</t>
  </si>
  <si>
    <t>Bolton NHS Foundation Trust</t>
  </si>
  <si>
    <t>Doncaster and Bassetlaw Teaching Hospitals NHS Foundation Trust</t>
  </si>
  <si>
    <t>Milton Keynes University Hospital NHS Foundation Trust</t>
  </si>
  <si>
    <t>Oxford University Hospitals NHS Foundation Trust</t>
  </si>
  <si>
    <t>The Shrewsbury and Telford Hospital NHS Trust</t>
  </si>
  <si>
    <t>St Helens and Knowsley Teaching Hospitals NHS Trust</t>
  </si>
  <si>
    <t>The Hillingdon Hospitals NHS Foundation Trust</t>
  </si>
  <si>
    <t>Warrington and Halton Teaching Hospitals NHS Foundation Trust</t>
  </si>
  <si>
    <t>York and Scarborough Teaching Hospitals NHS Foundation Trust</t>
  </si>
  <si>
    <t xml:space="preserve">The results are presented for follicular lymphoma. </t>
  </si>
  <si>
    <t>Please note:</t>
  </si>
  <si>
    <t xml:space="preserve">Patients included in the analysis are those who received SACT treatment during the treatment period. </t>
  </si>
  <si>
    <t>Cancer restrictions</t>
  </si>
  <si>
    <t>The cohort was restricted to cancers diagnosed between 2010 and 2018.</t>
  </si>
  <si>
    <t>Patients whose most recent cancer diagnosis was for follicular lymphoma were selected. If patients had more than one cancer site diagnosed on the same day, the follicular lymphoma cancer site was selected.</t>
  </si>
  <si>
    <t xml:space="preserve">Data completeness restrictions </t>
  </si>
  <si>
    <t>Age restrictions</t>
  </si>
  <si>
    <t>The cohort was restricted to those aged 18+ years. As this covers an adult cohort, the following children’s hospitals have been excluded from analysis:</t>
  </si>
  <si>
    <t>Alder Hey Children's NHS Foundation Trust</t>
  </si>
  <si>
    <t>Birmingham Women's and Children's NHS Foundation Trust</t>
  </si>
  <si>
    <t>Great Ormond Street Hospital for Children NHS Trust</t>
  </si>
  <si>
    <t>Sheffield Children's NHS Foundation Trust</t>
  </si>
  <si>
    <t>Adjustments</t>
  </si>
  <si>
    <t>Adjusted for Age, Co-morbidity score, Deprivation status, Ethnicity, Grade, Performance status and Sex.</t>
  </si>
  <si>
    <t>Treatment restrictions</t>
  </si>
  <si>
    <r>
      <t>2.</t>
    </r>
    <r>
      <rPr>
        <sz val="12"/>
        <color rgb="FF000000"/>
        <rFont val="Arial"/>
        <family val="2"/>
      </rPr>
      <t>For patients with more than one cancer diagnosed, treatment records were selected if they met the following criteria:</t>
    </r>
  </si>
  <si>
    <r>
      <t xml:space="preserve">a) </t>
    </r>
    <r>
      <rPr>
        <sz val="12"/>
        <color rgb="FF000000"/>
        <rFont val="Arial"/>
        <family val="2"/>
      </rPr>
      <t>Within the relevant time frame (January 2017 to November 2020)</t>
    </r>
  </si>
  <si>
    <r>
      <t>1.</t>
    </r>
    <r>
      <rPr>
        <sz val="12"/>
        <color rgb="FF000000"/>
        <rFont val="Arial"/>
        <family val="2"/>
      </rPr>
      <t>For patients with only one cancer diagnosed, all treatment records within the relevant time frame (January 2017 to November 2020) were selected.</t>
    </r>
  </si>
  <si>
    <t>The following variables were adjusted for in the analysis:</t>
  </si>
  <si>
    <t>Sex</t>
  </si>
  <si>
    <t xml:space="preserve">Where: </t>
  </si>
  <si>
    <t xml:space="preserve">The ICD-10 code and period of treatment activity used are as follows: </t>
  </si>
  <si>
    <t>Jan 2017 to Nov 2020</t>
  </si>
  <si>
    <t>Age (calculated as of the 1 January 2019)</t>
  </si>
  <si>
    <r>
      <rPr>
        <b/>
        <sz val="12"/>
        <color rgb="FF000000"/>
        <rFont val="Arial"/>
        <family val="2"/>
      </rPr>
      <t xml:space="preserve">Population rate </t>
    </r>
    <r>
      <rPr>
        <sz val="12"/>
        <color rgb="FF000000"/>
        <rFont val="Arial"/>
        <family val="2"/>
      </rPr>
      <t>= Observed deaths within 30 days in the population / Number of patients in the population</t>
    </r>
  </si>
  <si>
    <t xml:space="preserve"> Trusts excluded based on the 70% completeness threshold applied to co-morbidity score, grade and performance status</t>
  </si>
  <si>
    <t xml:space="preserve">Data for this work is based on patient-level information collected by the NHS, as part of the care and support of cancer patients. </t>
  </si>
  <si>
    <t>We would also like to thank the following colleagues and healthcare professionals who helped check and improve the data extracts or presentation featured in this workbook:</t>
  </si>
  <si>
    <t>Case-mix adjusted 30 day mortality after receiving SACT in England, Jan 2017 to Nov 2020</t>
  </si>
  <si>
    <t>30 day mortality post-SACT restrictions</t>
  </si>
  <si>
    <t xml:space="preserve">The 30 day mortality rates are calculated as follows: </t>
  </si>
  <si>
    <t>Case mix adjusted 30 day mortality rate</t>
  </si>
  <si>
    <t xml:space="preserve">This workbook provides case-mix adjusted 30 day mortality post SACT rates (in percentage) for follicular lymphoma. </t>
  </si>
  <si>
    <r>
      <t xml:space="preserve">CMAR </t>
    </r>
    <r>
      <rPr>
        <sz val="12"/>
        <color rgb="FF000000"/>
        <rFont val="Arial"/>
        <family val="2"/>
      </rPr>
      <t xml:space="preserve"> = ( (Observed Deaths in the trust / Predicted Deaths in the trust) * Population rate ) * 100</t>
    </r>
  </si>
  <si>
    <t>Number treated in Jan 2017 to Nov 2020</t>
  </si>
  <si>
    <r>
      <t xml:space="preserve">b) </t>
    </r>
    <r>
      <rPr>
        <sz val="12"/>
        <color rgb="FF000000"/>
        <rFont val="Arial"/>
        <family val="2"/>
      </rPr>
      <t xml:space="preserve">The first three characters of the primary diagnosis (ICD-10) recorded in SACT for that treatment record matched the first three characters of the cancer site identified in the National Cancer Registration Dataset*. </t>
    </r>
  </si>
  <si>
    <r>
      <t>Co-morbidity score</t>
    </r>
    <r>
      <rPr>
        <b/>
        <sz val="13"/>
        <rFont val="Arial"/>
        <family val="2"/>
      </rPr>
      <t>*</t>
    </r>
  </si>
  <si>
    <t>Deprivation status**</t>
  </si>
  <si>
    <r>
      <t>Ethnicity</t>
    </r>
    <r>
      <rPr>
        <b/>
        <vertAlign val="superscript"/>
        <sz val="13"/>
        <rFont val="Arial"/>
        <family val="2"/>
      </rPr>
      <t>†</t>
    </r>
  </si>
  <si>
    <r>
      <t>Grade</t>
    </r>
    <r>
      <rPr>
        <b/>
        <vertAlign val="superscript"/>
        <sz val="13"/>
        <rFont val="Arial"/>
        <family val="2"/>
      </rPr>
      <t>††</t>
    </r>
  </si>
  <si>
    <r>
      <t>Performance status</t>
    </r>
    <r>
      <rPr>
        <b/>
        <vertAlign val="superscript"/>
        <sz val="13"/>
        <rFont val="Arial"/>
        <family val="2"/>
      </rPr>
      <t>¶</t>
    </r>
  </si>
  <si>
    <t xml:space="preserve">These trusts are listed at the bottom of the follicular lymphoma data table. </t>
  </si>
  <si>
    <r>
      <rPr>
        <sz val="12"/>
        <rFont val="Arial"/>
        <family val="2"/>
      </rPr>
      <t>*</t>
    </r>
    <r>
      <rPr>
        <b/>
        <sz val="12"/>
        <rFont val="Arial"/>
        <family val="2"/>
      </rPr>
      <t xml:space="preserve"> </t>
    </r>
    <r>
      <rPr>
        <b/>
        <u/>
        <sz val="12"/>
        <rFont val="Arial"/>
        <family val="2"/>
      </rPr>
      <t xml:space="preserve">Data Resource Profile: National Cancer Registration Dataset in England </t>
    </r>
    <r>
      <rPr>
        <u/>
        <sz val="12"/>
        <rFont val="Arial"/>
        <family val="2"/>
      </rPr>
      <t>published here</t>
    </r>
  </si>
  <si>
    <r>
      <rPr>
        <sz val="12"/>
        <rFont val="Arial"/>
        <family val="2"/>
      </rPr>
      <t>**</t>
    </r>
    <r>
      <rPr>
        <u/>
        <sz val="12"/>
        <rFont val="Arial"/>
        <family val="2"/>
      </rPr>
      <t xml:space="preserve"> </t>
    </r>
    <r>
      <rPr>
        <b/>
        <u/>
        <sz val="12"/>
        <rFont val="Arial"/>
        <family val="2"/>
      </rPr>
      <t>Data Resource Profile: The Systemic Anti-Cancer Therapy (SACT) dataset</t>
    </r>
    <r>
      <rPr>
        <u/>
        <sz val="12"/>
        <rFont val="Arial"/>
        <family val="2"/>
      </rPr>
      <t xml:space="preserve"> published here</t>
    </r>
  </si>
  <si>
    <r>
      <rPr>
        <b/>
        <sz val="12"/>
        <rFont val="Arial"/>
        <family val="2"/>
      </rPr>
      <t xml:space="preserve">† </t>
    </r>
    <r>
      <rPr>
        <b/>
        <u/>
        <sz val="12"/>
        <rFont val="Arial"/>
        <family val="2"/>
      </rPr>
      <t>CDF methodology document</t>
    </r>
    <r>
      <rPr>
        <u/>
        <sz val="12"/>
        <rFont val="Arial"/>
        <family val="2"/>
      </rPr>
      <t xml:space="preserve"> published here</t>
    </r>
  </si>
  <si>
    <r>
      <rPr>
        <b/>
        <sz val="12"/>
        <color theme="1"/>
        <rFont val="Arial"/>
        <family val="2"/>
      </rPr>
      <t>Observed deaths</t>
    </r>
    <r>
      <rPr>
        <sz val="12"/>
        <color theme="1"/>
        <rFont val="Arial"/>
        <family val="2"/>
      </rPr>
      <t xml:space="preserve"> = the sum of the number of patients in each trust who died within 30 days of their latest treatment date. </t>
    </r>
  </si>
  <si>
    <r>
      <rPr>
        <b/>
        <sz val="12"/>
        <color theme="1"/>
        <rFont val="Arial"/>
        <family val="2"/>
      </rPr>
      <t>Population rate</t>
    </r>
    <r>
      <rPr>
        <sz val="12"/>
        <color theme="1"/>
        <rFont val="Arial"/>
        <family val="2"/>
      </rPr>
      <t xml:space="preserve"> </t>
    </r>
    <r>
      <rPr>
        <sz val="12"/>
        <color rgb="FF000000"/>
        <rFont val="Arial"/>
        <family val="2"/>
      </rPr>
      <t>= this is the mortality rate for all of the patients included in the analysis. It is calculated as follows:</t>
    </r>
  </si>
  <si>
    <t xml:space="preserve">The predicted probability is calculated from a case-mix adjusted model accounting for differences in the age, co-morbidity score, deprivation status, grade, ethnicity and performance status and sex of patients within each trust. </t>
  </si>
  <si>
    <r>
      <rPr>
        <b/>
        <sz val="12"/>
        <color theme="1"/>
        <rFont val="Arial"/>
        <family val="2"/>
      </rPr>
      <t>Predicted deaths</t>
    </r>
    <r>
      <rPr>
        <sz val="12"/>
        <color theme="1"/>
        <rFont val="Arial"/>
        <family val="2"/>
      </rPr>
      <t xml:space="preserve"> </t>
    </r>
    <r>
      <rPr>
        <sz val="12"/>
        <color rgb="FF000000"/>
        <rFont val="Arial"/>
        <family val="2"/>
      </rPr>
      <t xml:space="preserve">= the sum of the predicted probability of death for each patient within the trust. </t>
    </r>
  </si>
  <si>
    <t xml:space="preserve">The confidence intervals presented in this workbook reflect the distribution of trust mortality rates around the national average. </t>
  </si>
  <si>
    <t>Trusts with mortality post-SACT rates above the upper, +3SD have been identified as outliers.</t>
  </si>
  <si>
    <t>This work highlights the mortality post-SACT rates for ±2 standard deviations (SDs) (roughly equivalent to 95% confidence intervals) and ±3 standard deviations (SDs) (roughly equivalent to 99.8% confidence intervals).</t>
  </si>
  <si>
    <t xml:space="preserve">A NHS trust is an organisational unit within the National Health Service in England, generally serving either a geographical area or a specialised function. In this workbook, these will be referred to as 'trust'. </t>
  </si>
  <si>
    <t xml:space="preserve">Trusts were not included if they did not meet the data completeness criteria, if they were a children's hospital or if there were no patients treated at the trust for the cancer site of interest during the time period selected. </t>
  </si>
  <si>
    <t xml:space="preserve">As presented in the 'Follicular lymphoma-data table' tab, 105 trusts have been included for follicular lymphoma cancer analysis.  </t>
  </si>
  <si>
    <t xml:space="preserve">These variables were chosen because they are known to influence 30 day post-SACT mortality and because they are available in the data and have better completeness compared with other variables that could be included. </t>
  </si>
  <si>
    <t xml:space="preserve">It is important to note that due to the absence of any information on critical factors such as patient choice and clinical factors such as liver function tests, the case-mix adjustment may not fully correct for the differences in case load between trusts.  </t>
  </si>
  <si>
    <t xml:space="preserve">Case-mix adjusted mortality post-SACT rates are reported in this workbook. Each trust will see and treat a wide variety of patients depending on the population they serve and the services they provide. </t>
  </si>
  <si>
    <t xml:space="preserve">The case-mix adjusted rates take into account these differences by producing rates that are based on an average group of patients as opposed to the trust’s own group of patients. </t>
  </si>
  <si>
    <t xml:space="preserve">The rates can then be compared between trusts and within trusts. This was done using statistical modelling (in this case, a mixed effects logistic regression model). </t>
  </si>
  <si>
    <t>Please see the accompanying Toolkit document for further technical information on calculating CMAR.</t>
  </si>
  <si>
    <r>
      <t xml:space="preserve">** </t>
    </r>
    <r>
      <rPr>
        <sz val="12"/>
        <rFont val="Arial"/>
        <family val="2"/>
      </rPr>
      <t xml:space="preserve">Using the income domain of the </t>
    </r>
    <r>
      <rPr>
        <b/>
        <u/>
        <sz val="12"/>
        <rFont val="Arial"/>
        <family val="2"/>
      </rPr>
      <t>Index of Multiple Deprivation</t>
    </r>
  </si>
  <si>
    <r>
      <t xml:space="preserve">† </t>
    </r>
    <r>
      <rPr>
        <sz val="12"/>
        <rFont val="Arial"/>
        <family val="2"/>
      </rPr>
      <t>Grouped into White, non-White and Unknown categories for analysis as there were insufficient numbers in the other ethnic groups for robust analysis</t>
    </r>
  </si>
  <si>
    <r>
      <rPr>
        <b/>
        <sz val="12"/>
        <rFont val="Arial"/>
        <family val="2"/>
      </rPr>
      <t>††</t>
    </r>
    <r>
      <rPr>
        <sz val="12"/>
        <rFont val="Arial"/>
        <family val="2"/>
      </rPr>
      <t xml:space="preserve"> Grouped into Grade using C82 (follicular lymphoma) ICD-10 code. For further information please see the </t>
    </r>
    <r>
      <rPr>
        <b/>
        <u/>
        <sz val="12"/>
        <rFont val="Arial"/>
        <family val="2"/>
      </rPr>
      <t>WHO ICD-10 C81-C96 page</t>
    </r>
  </si>
  <si>
    <t>Trust caseload (Jan 2017 to Nov 2020)</t>
  </si>
  <si>
    <t>Michelle Ward</t>
  </si>
  <si>
    <t>Jack Anderson</t>
  </si>
  <si>
    <t>The 30 day post-SACT mortality rates have been adjusted for variations in patient case mix, allowing for comparisons to be made across trusts,     or within a trust over time.</t>
  </si>
  <si>
    <t xml:space="preserve">The number of patients treated refers to patients who have received SACT treatment between January 2017 and November 2020. </t>
  </si>
  <si>
    <t xml:space="preserve">Each patient was allocated to the trust where they received their last treatment in this period, regardless of any prior treatment received at other trusts. </t>
  </si>
  <si>
    <t xml:space="preserve">For the purposes of the analysis, patients were selected from the National Cancer Registration Dataset*. </t>
  </si>
  <si>
    <t xml:space="preserve">This cohort of patients was then linked to the SACT Dataset** on NHS number in order to retrieve the latest treatment records for these patients. </t>
  </si>
  <si>
    <t xml:space="preserve">These restrictions mean that some trusts may have no data included in the workbook because their patients and patients’ treatment activity did not fit the criteria applied. The restrictions applied to the data are outlined below. </t>
  </si>
  <si>
    <t xml:space="preserve">Trusts with less than 70% completeness for the key variables of co-morbidity score, grade and performance status were excluded from the analysis. </t>
  </si>
  <si>
    <t>This was set as a ‘one-off’ release on this basis. For the current analysis, 15% of trusts were excluded for follicular lymphoma.</t>
  </si>
  <si>
    <t xml:space="preserve">We count deaths (for any reason) within 30 days of the date SACT treatment was last administered. </t>
  </si>
  <si>
    <t xml:space="preserve">For the purposes of the analysis, and to ensure that treatment data was relevant to the cancer site, the following rules were applied when linking SACT data to the cohort of patients identified from the National Cancer Registration Dataset*: </t>
  </si>
  <si>
    <r>
      <t>3.</t>
    </r>
    <r>
      <rPr>
        <sz val="12"/>
        <color rgb="FF000000"/>
        <rFont val="Arial"/>
        <family val="2"/>
      </rPr>
      <t>For those patients with treatment records that did not fall within categories 1 and 2 outlined above, treatment records were selected if they were within the relevant timeframe</t>
    </r>
    <r>
      <rPr>
        <sz val="12"/>
        <color rgb="FF00AB8E"/>
        <rFont val="Arial"/>
        <family val="2"/>
      </rPr>
      <t xml:space="preserve"> </t>
    </r>
    <r>
      <rPr>
        <sz val="12"/>
        <color rgb="FF000000"/>
        <rFont val="Arial"/>
        <family val="2"/>
      </rPr>
      <t xml:space="preserve">and fell within 31 days before and 456 days after the diagnosis of interest. </t>
    </r>
  </si>
  <si>
    <t xml:space="preserve">The timeframes used ensure that treatment given soon after diagnosis is included for those patients where the diagnosis codes recorded in the National Cancer Registration Dataset* are not an exact match to those recorded in SACT. </t>
  </si>
  <si>
    <t xml:space="preserve">This is particularly relevant for some cancers where coding of the cancer site sometimes differs between data sources. </t>
  </si>
  <si>
    <r>
      <t xml:space="preserve">¶ </t>
    </r>
    <r>
      <rPr>
        <sz val="12"/>
        <rFont val="Arial"/>
        <family val="2"/>
      </rPr>
      <t xml:space="preserve">Performance status (PS) at start of cycle was used. PS at start of regimen was also included for cases where PS at start of cycle data was missing. </t>
    </r>
  </si>
  <si>
    <r>
      <t>*</t>
    </r>
    <r>
      <rPr>
        <sz val="12"/>
        <rFont val="Arial"/>
        <family val="2"/>
      </rPr>
      <t xml:space="preserve">Co-morbidity score relates to the Charlson comorbidity score derived using inpatient Hospital Episode Statistics data with the same methodology as described by </t>
    </r>
    <r>
      <rPr>
        <b/>
        <u/>
        <sz val="12"/>
        <rFont val="Arial"/>
        <family val="2"/>
      </rPr>
      <t>Maringe et al.</t>
    </r>
    <r>
      <rPr>
        <b/>
        <sz val="12"/>
        <rFont val="Arial"/>
        <family val="2"/>
      </rPr>
      <t xml:space="preserve"> </t>
    </r>
    <r>
      <rPr>
        <sz val="12"/>
        <rFont val="Arial"/>
        <family val="2"/>
      </rPr>
      <t>but with a different time window: from 27 months to 3 months prior to cancer diagnosis</t>
    </r>
  </si>
  <si>
    <t xml:space="preserve">This was adjusted for in the regression analysis by categorising as 0, 1, 2+ and Unknown. </t>
  </si>
  <si>
    <t xml:space="preserve">For CMAR reports, cancer sites were selected for analysis on the basis that less than 20% of trusts would be excluded using the 70% completeness threshold. </t>
  </si>
  <si>
    <t xml:space="preserve">Initial project design stages showed a higher percentage of trusts (~30%) being excluded for follicular lymphoma. </t>
  </si>
  <si>
    <t>This workbook is produced by the National Disease Registration Service (NDRS) team, as part of the NHS Digital (NHSD) / NHS England-Improvement (NHSE-I) SACT Partnership. It presents the number and case-mix adjusted 30 day mortality rate (percentages) of patients in England following treatment with Systemic Anti-Cancer Therapy (SACT) in the period January 2017 to November 2020.</t>
  </si>
  <si>
    <t>ndrs.datasets@nhs.net</t>
  </si>
  <si>
    <t xml:space="preserve">Trusts with no patient activity that fit within the inclusion criteria are also listed at the bottom of the 'Follicular lymphoma-data table' tab. </t>
  </si>
  <si>
    <t>Adjusted 30 day mortality rate (%)</t>
  </si>
  <si>
    <t>The National Disease Registration Service (NDRS), part of NHS Digital, is the population-based cancer registry for England.</t>
  </si>
  <si>
    <t xml:space="preserve">It receives data from across the National Health Service (NHS) and produces the National Cancer Registration Dataset for England*. </t>
  </si>
  <si>
    <t xml:space="preserve">The SACT Dataset** collects Systemic Anti-Cancer Therapy activity from all NHS providers. </t>
  </si>
  <si>
    <t>Certain restrictions were applied to the data to ensure the appropriate patients and treatments were selected for follicular lymphoma.</t>
  </si>
  <si>
    <t xml:space="preserve">Please note that these variables were sourced from the National Cancer Registration Dataset* and SACT Dataset**. </t>
  </si>
  <si>
    <r>
      <t>For oral treatments the 30 day window starts 28 days after the last administration date recorded in SACT, as most oral treatments have a prescription length of 28 days. Please see the CDF methodology document</t>
    </r>
    <r>
      <rPr>
        <vertAlign val="superscript"/>
        <sz val="12"/>
        <color theme="1"/>
        <rFont val="Arial"/>
        <family val="2"/>
      </rPr>
      <t>†</t>
    </r>
    <r>
      <rPr>
        <sz val="12"/>
        <color theme="1"/>
        <rFont val="Arial"/>
        <family val="2"/>
      </rPr>
      <t xml:space="preserve"> for further details.   </t>
    </r>
  </si>
  <si>
    <r>
      <t>Within the analysis system used by the NDRS, SACT data is linked at the patient level to the National Cancer Registration Dataset</t>
    </r>
    <r>
      <rPr>
        <b/>
        <sz val="13"/>
        <color theme="1"/>
        <rFont val="Arial"/>
        <family val="2"/>
      </rPr>
      <t>*</t>
    </r>
    <r>
      <rPr>
        <sz val="12"/>
        <color theme="1"/>
        <rFont val="Arial"/>
        <family val="2"/>
      </rPr>
      <t xml:space="preserve"> on NHS Number. </t>
    </r>
  </si>
  <si>
    <t xml:space="preserve">The decision to restrict based on the time between treatment and diagnosis is in accordance with the 'Linking treatment tables – chemotherapy, tumour resections and radiotherapy standard operating procedure version 4.6'††. </t>
  </si>
  <si>
    <r>
      <rPr>
        <b/>
        <sz val="12"/>
        <rFont val="Arial"/>
        <family val="2"/>
      </rPr>
      <t xml:space="preserve">†† </t>
    </r>
    <r>
      <rPr>
        <b/>
        <u/>
        <sz val="12"/>
        <rFont val="Arial"/>
        <family val="2"/>
      </rPr>
      <t>Linking treatment tables – chemotherapy, tumour resections and radiotherapy SOP version 4.6</t>
    </r>
    <r>
      <rPr>
        <u/>
        <sz val="12"/>
        <rFont val="Arial"/>
        <family val="2"/>
      </rPr>
      <t xml:space="preserve"> published here</t>
    </r>
  </si>
  <si>
    <t xml:space="preserve">As of July 2021 there were 130 trusts who submit SACT data in England, but not all trusts have been included in the analyses. </t>
  </si>
  <si>
    <r>
      <t xml:space="preserve">For further information please see the </t>
    </r>
    <r>
      <rPr>
        <b/>
        <u/>
        <sz val="12"/>
        <color theme="1"/>
        <rFont val="Arial"/>
        <family val="2"/>
      </rPr>
      <t>ECOG Performance Status page</t>
    </r>
  </si>
  <si>
    <t>Number treated in 
Jan 2017-Nov 2020</t>
  </si>
  <si>
    <t>&lt;10 patients*</t>
  </si>
  <si>
    <t>Risk-adjusted 30 day post-SACT mortality percentage, follicular lymphoma patients aged 18+ and treated in Jan 2017 to Nov 2020, England</t>
  </si>
  <si>
    <t>Risk-adjusted 30 day post-SACT mortality percentage</t>
  </si>
  <si>
    <t>The National Disease Registration Service, part of NHS Digital, would like to thank the following individuals who developed this workbook:</t>
  </si>
  <si>
    <t>Rosalind Goudie (analytical lead)</t>
  </si>
  <si>
    <t>The data is collated, maintained and quality assured by the National Disease Registration Service, part of NHS Digital.</t>
  </si>
  <si>
    <t xml:space="preserve">Trusts that did not meet a threshold of 70% data completeness for co-morbidity score, grade and performance status were excluded from the analysis. </t>
  </si>
  <si>
    <t>Osa Adeghe</t>
  </si>
  <si>
    <t xml:space="preserve">4.Patients latest treatment records (from January 2017 to November 2020) for non-haematological ICD-10 codes in the SACT primary diagnosis field were also excluded where the SACT primary diagnosis was a </t>
  </si>
  <si>
    <t>non-haematological ICD-10 code and the SACT regimen included treatments that were not treatment options for haematological malignancies.</t>
  </si>
  <si>
    <t>5.Regimens that clinicians had advised us were not treatments for these cancers were also excluded.</t>
  </si>
  <si>
    <t xml:space="preserve">Regimens that were non-harmful, supportive treatments, hormones and non-chemo treatments were excluded from the analysis. These treatments were excluded at regimen level rather than drug level. For non-excluded regimens all drug administrations have been retained in the analyses, even those that were, for example, supportive treatments.
The set of values from the treatment regimen data fields which have been excluded are listed below. These were selected for exclusion in consultation with clinicians and pharmacists and are reviewed on a site-specific basis for every release. Please note some terms in this list, e.g. retinoblastoma, are not regimens, but reflect data incorrectly entered in the regimen fields within the SACT Dataset.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</si>
</sst>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0" x14ac:knownFonts="1">
    <font>
      <sz val="11"/>
      <color theme="1"/>
      <name val="Calibri"/>
      <family val="2"/>
      <scheme val="minor"/>
    </font>
    <font>
      <b/>
      <sz val="11"/>
      <color theme="1"/>
      <name val="Calibri"/>
      <family val="2"/>
      <scheme val="minor"/>
    </font>
    <font>
      <sz val="10"/>
      <name val="Arial Narrow"/>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rgb="FFFF0000"/>
      <name val="Calibri"/>
      <family val="2"/>
      <scheme val="minor"/>
    </font>
    <font>
      <sz val="11"/>
      <name val="Calibri"/>
      <family val="2"/>
      <scheme val="minor"/>
    </font>
    <font>
      <sz val="11"/>
      <color theme="1"/>
      <name val="Calibri"/>
      <family val="2"/>
      <scheme val="minor"/>
    </font>
    <font>
      <u/>
      <sz val="11"/>
      <color theme="10"/>
      <name val="Calibri"/>
      <family val="2"/>
      <scheme val="minor"/>
    </font>
    <font>
      <b/>
      <sz val="20"/>
      <color rgb="FF98002E"/>
      <name val="Arial"/>
      <family val="2"/>
    </font>
    <font>
      <sz val="11"/>
      <color theme="1"/>
      <name val="Arial"/>
      <family val="2"/>
    </font>
    <font>
      <b/>
      <sz val="12"/>
      <color rgb="FF000000"/>
      <name val="Arial"/>
      <family val="2"/>
    </font>
    <font>
      <b/>
      <sz val="14"/>
      <color rgb="FF98002E"/>
      <name val="Arial"/>
      <family val="2"/>
    </font>
    <font>
      <b/>
      <sz val="11"/>
      <color theme="1"/>
      <name val="Arial"/>
      <family val="2"/>
    </font>
    <font>
      <u/>
      <sz val="12"/>
      <color theme="10"/>
      <name val="Arial"/>
      <family val="2"/>
    </font>
    <font>
      <sz val="12"/>
      <color theme="1"/>
      <name val="Arial"/>
      <family val="2"/>
    </font>
    <font>
      <sz val="11"/>
      <name val="Arial"/>
      <family val="2"/>
    </font>
    <font>
      <b/>
      <sz val="14"/>
      <color theme="1"/>
      <name val="Arial"/>
      <family val="2"/>
    </font>
    <font>
      <sz val="14"/>
      <color rgb="FF98002E"/>
      <name val="Arial"/>
      <family val="2"/>
    </font>
    <font>
      <sz val="12"/>
      <name val="Arial"/>
      <family val="2"/>
    </font>
    <font>
      <sz val="12"/>
      <name val="Calibri"/>
      <family val="2"/>
      <scheme val="minor"/>
    </font>
    <font>
      <b/>
      <sz val="12"/>
      <color theme="1"/>
      <name val="Arial"/>
      <family val="2"/>
    </font>
    <font>
      <b/>
      <sz val="12"/>
      <color rgb="FFC00000"/>
      <name val="Arial"/>
      <family val="2"/>
    </font>
    <font>
      <b/>
      <sz val="10"/>
      <name val="Arial"/>
      <family val="2"/>
    </font>
    <font>
      <b/>
      <u/>
      <sz val="12"/>
      <color theme="1"/>
      <name val="Arial"/>
      <family val="2"/>
    </font>
    <font>
      <u/>
      <sz val="12"/>
      <color rgb="FF0000FF"/>
      <name val="Arial"/>
      <family val="2"/>
    </font>
    <font>
      <b/>
      <u/>
      <sz val="12"/>
      <name val="Arial"/>
      <family val="2"/>
    </font>
    <font>
      <b/>
      <sz val="12"/>
      <color rgb="FF98002E"/>
      <name val="Arial"/>
      <family val="2"/>
    </font>
    <font>
      <b/>
      <sz val="12"/>
      <name val="Arial"/>
      <family val="2"/>
    </font>
    <font>
      <b/>
      <sz val="10"/>
      <color rgb="FF00AB8E"/>
      <name val="Arial"/>
      <family val="2"/>
    </font>
    <font>
      <sz val="11"/>
      <color theme="0"/>
      <name val="Arial"/>
      <family val="2"/>
    </font>
    <font>
      <b/>
      <sz val="11"/>
      <color rgb="FF00AB8E"/>
      <name val="Calibri"/>
      <family val="2"/>
      <scheme val="minor"/>
    </font>
    <font>
      <sz val="20"/>
      <color rgb="FF98002E"/>
      <name val="Arial"/>
      <family val="2"/>
    </font>
    <font>
      <sz val="12"/>
      <color rgb="FF000000"/>
      <name val="Arial"/>
      <family val="2"/>
    </font>
    <font>
      <sz val="12"/>
      <color rgb="FF00AB8E"/>
      <name val="Arial"/>
      <family val="2"/>
    </font>
    <font>
      <b/>
      <sz val="12"/>
      <color theme="1"/>
      <name val="Calibri"/>
      <family val="2"/>
      <scheme val="minor"/>
    </font>
    <font>
      <b/>
      <sz val="13"/>
      <name val="Arial"/>
      <family val="2"/>
    </font>
    <font>
      <b/>
      <vertAlign val="superscript"/>
      <sz val="13"/>
      <name val="Arial"/>
      <family val="2"/>
    </font>
    <font>
      <u/>
      <sz val="12"/>
      <name val="Arial"/>
      <family val="2"/>
    </font>
    <font>
      <b/>
      <sz val="11"/>
      <name val="Calibri"/>
      <family val="2"/>
      <scheme val="minor"/>
    </font>
    <font>
      <u/>
      <sz val="11"/>
      <name val="Calibri"/>
      <family val="2"/>
      <scheme val="minor"/>
    </font>
    <font>
      <b/>
      <sz val="12"/>
      <color theme="5" tint="-0.249977111117893"/>
      <name val="Arial"/>
      <family val="2"/>
    </font>
    <font>
      <b/>
      <sz val="13"/>
      <color theme="1"/>
      <name val="Arial"/>
      <family val="2"/>
    </font>
    <font>
      <vertAlign val="superscript"/>
      <sz val="12"/>
      <color theme="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4.9989318521683403E-2"/>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14999847407452621"/>
      </left>
      <right style="thin">
        <color theme="0" tint="-0.14999847407452621"/>
      </right>
      <top style="thin">
        <color theme="0" tint="-0.14999847407452621"/>
      </top>
      <bottom style="medium">
        <color theme="0" tint="-0.499984740745262"/>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medium">
        <color theme="0" tint="-0.499984740745262"/>
      </right>
      <top/>
      <bottom style="thin">
        <color theme="0" tint="-0.14999847407452621"/>
      </bottom>
      <diagonal/>
    </border>
    <border>
      <left/>
      <right style="thin">
        <color theme="0" tint="-0.14999847407452621"/>
      </right>
      <top style="thin">
        <color theme="0" tint="-0.14999847407452621"/>
      </top>
      <bottom style="medium">
        <color theme="0" tint="-0.499984740745262"/>
      </bottom>
      <diagonal/>
    </border>
    <border>
      <left style="thin">
        <color theme="0" tint="-0.14999847407452621"/>
      </left>
      <right style="thin">
        <color theme="0" tint="-0.14999847407452621"/>
      </right>
      <top/>
      <bottom style="medium">
        <color theme="0" tint="-0.499984740745262"/>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right style="medium">
        <color theme="0" tint="-0.499984740745262"/>
      </right>
      <top style="thin">
        <color theme="0" tint="-0.14999847407452621"/>
      </top>
      <bottom style="medium">
        <color theme="0" tint="-0.499984740745262"/>
      </bottom>
      <diagonal/>
    </border>
    <border>
      <left/>
      <right/>
      <top style="thin">
        <color theme="0" tint="-0.499984740745262"/>
      </top>
      <bottom style="thin">
        <color theme="0" tint="-0.499984740745262"/>
      </bottom>
      <diagonal/>
    </border>
    <border>
      <left style="thin">
        <color theme="0" tint="-0.14999847407452621"/>
      </left>
      <right style="medium">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1"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theme="0" tint="-0.499984740745262"/>
      </right>
      <top/>
      <bottom style="thin">
        <color theme="0" tint="-0.14999847407452621"/>
      </bottom>
      <diagonal/>
    </border>
    <border>
      <left style="medium">
        <color theme="0" tint="-0.499984740745262"/>
      </left>
      <right style="thin">
        <color theme="0" tint="-0.14999847407452621"/>
      </right>
      <top/>
      <bottom style="thin">
        <color theme="0" tint="-0.14999847407452621"/>
      </bottom>
      <diagonal/>
    </border>
    <border>
      <left/>
      <right style="thin">
        <color theme="0" tint="-0.14999847407452621"/>
      </right>
      <top/>
      <bottom style="thin">
        <color theme="0" tint="-0.14999847407452621"/>
      </bottom>
      <diagonal/>
    </border>
    <border>
      <left style="medium">
        <color theme="0" tint="-0.499984740745262"/>
      </left>
      <right style="thin">
        <color theme="0" tint="-0.14999847407452621"/>
      </right>
      <top style="thin">
        <color theme="0" tint="-0.14999847407452621"/>
      </top>
      <bottom style="medium">
        <color theme="0" tint="-0.499984740745262"/>
      </bottom>
      <diagonal/>
    </border>
    <border>
      <left style="medium">
        <color theme="0" tint="-0.499984740745262"/>
      </left>
      <right/>
      <top style="thin">
        <color theme="0" tint="-0.14999847407452621"/>
      </top>
      <bottom style="medium">
        <color theme="1" tint="0.499984740745262"/>
      </bottom>
      <diagonal/>
    </border>
    <border>
      <left style="medium">
        <color theme="1" tint="0.499984740745262"/>
      </left>
      <right style="medium">
        <color theme="1" tint="0.499984740745262"/>
      </right>
      <top style="thin">
        <color theme="0" tint="-0.14999847407452621"/>
      </top>
      <bottom style="medium">
        <color theme="1" tint="0.499984740745262"/>
      </bottom>
      <diagonal/>
    </border>
    <border>
      <left style="medium">
        <color theme="0" tint="-0.499984740745262"/>
      </left>
      <right/>
      <top style="thin">
        <color theme="0" tint="-0.14999847407452621"/>
      </top>
      <bottom style="thin">
        <color theme="0" tint="-0.14999847407452621"/>
      </bottom>
      <diagonal/>
    </border>
    <border>
      <left style="medium">
        <color theme="1" tint="0.499984740745262"/>
      </left>
      <right style="medium">
        <color theme="1" tint="0.499984740745262"/>
      </right>
      <top style="thin">
        <color theme="0" tint="-0.14999847407452621"/>
      </top>
      <bottom style="thin">
        <color theme="0" tint="-0.14999847407452621"/>
      </bottom>
      <diagonal/>
    </border>
    <border>
      <left style="medium">
        <color theme="0" tint="-0.499984740745262"/>
      </left>
      <right/>
      <top style="medium">
        <color theme="0" tint="-0.499984740745262"/>
      </top>
      <bottom/>
      <diagonal/>
    </border>
    <border>
      <left style="medium">
        <color theme="1" tint="0.499984740745262"/>
      </left>
      <right style="medium">
        <color theme="1" tint="0.499984740745262"/>
      </right>
      <top style="medium">
        <color theme="1" tint="0.499984740745262"/>
      </top>
      <bottom/>
      <diagonal/>
    </border>
    <border>
      <left style="thin">
        <color auto="1"/>
      </left>
      <right style="thin">
        <color auto="1"/>
      </right>
      <top style="thin">
        <color auto="1"/>
      </top>
      <bottom style="thin">
        <color auto="1"/>
      </bottom>
      <diagonal/>
    </border>
    <border>
      <left style="medium">
        <color theme="0" tint="-0.499984740745262"/>
      </left>
      <right/>
      <top/>
      <bottom/>
      <diagonal/>
    </border>
    <border>
      <left style="medium">
        <color theme="1" tint="0.499984740745262"/>
      </left>
      <right style="medium">
        <color theme="1" tint="0.499984740745262"/>
      </right>
      <top/>
      <bottom/>
      <diagonal/>
    </border>
  </borders>
  <cellStyleXfs count="49">
    <xf numFmtId="0" fontId="0" fillId="0" borderId="0"/>
    <xf numFmtId="0" fontId="2"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23" borderId="7" applyNumberFormat="0" applyFont="0" applyAlignment="0" applyProtection="0"/>
    <xf numFmtId="0" fontId="17" fillId="20" borderId="8" applyNumberFormat="0" applyAlignment="0" applyProtection="0"/>
    <xf numFmtId="9" fontId="2"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10"/>
    <xf numFmtId="0" fontId="24" fillId="0" borderId="0" applyNumberFormat="0" applyFill="0" applyBorder="0" applyAlignment="0" applyProtection="0"/>
    <xf numFmtId="0" fontId="3" fillId="0" borderId="10"/>
    <xf numFmtId="0" fontId="30" fillId="0" borderId="0" applyFill="0" applyBorder="0" applyAlignment="0" applyProtection="0"/>
    <xf numFmtId="0" fontId="24" fillId="0" borderId="10" applyNumberFormat="0" applyFill="0" applyBorder="0" applyAlignment="0" applyProtection="0"/>
  </cellStyleXfs>
  <cellXfs count="125">
    <xf numFmtId="0" fontId="0" fillId="0" borderId="0" xfId="0"/>
    <xf numFmtId="0" fontId="22" fillId="24" borderId="0" xfId="0" applyFont="1" applyFill="1"/>
    <xf numFmtId="0" fontId="0" fillId="24" borderId="0" xfId="0" applyFill="1"/>
    <xf numFmtId="0" fontId="21" fillId="24" borderId="0" xfId="0" applyFont="1" applyFill="1"/>
    <xf numFmtId="0" fontId="23" fillId="24" borderId="10" xfId="44" applyFill="1"/>
    <xf numFmtId="0" fontId="25" fillId="24" borderId="0" xfId="0" applyFont="1" applyFill="1" applyAlignment="1">
      <alignment vertical="center"/>
    </xf>
    <xf numFmtId="0" fontId="26" fillId="24" borderId="0" xfId="0" applyFont="1" applyFill="1"/>
    <xf numFmtId="0" fontId="28" fillId="24" borderId="0" xfId="0" applyFont="1" applyFill="1"/>
    <xf numFmtId="0" fontId="29" fillId="24" borderId="0" xfId="0" applyFont="1" applyFill="1"/>
    <xf numFmtId="0" fontId="30" fillId="24" borderId="0" xfId="45" applyFont="1" applyFill="1"/>
    <xf numFmtId="0" fontId="30" fillId="24" borderId="0" xfId="45" applyFont="1" applyFill="1" applyAlignment="1">
      <alignment vertical="center"/>
    </xf>
    <xf numFmtId="0" fontId="31" fillId="24" borderId="0" xfId="0" applyFont="1" applyFill="1"/>
    <xf numFmtId="0" fontId="31" fillId="24" borderId="0" xfId="0" applyFont="1" applyFill="1" applyAlignment="1">
      <alignment vertical="center"/>
    </xf>
    <xf numFmtId="0" fontId="0" fillId="24" borderId="0" xfId="0" applyFill="1" applyAlignment="1">
      <alignment vertical="center"/>
    </xf>
    <xf numFmtId="0" fontId="26" fillId="25" borderId="0" xfId="0" applyFont="1" applyFill="1"/>
    <xf numFmtId="0" fontId="32" fillId="24" borderId="0" xfId="0" applyFont="1" applyFill="1"/>
    <xf numFmtId="0" fontId="34" fillId="24" borderId="0" xfId="0" applyFont="1" applyFill="1"/>
    <xf numFmtId="0" fontId="35" fillId="24" borderId="0" xfId="0" applyFont="1" applyFill="1"/>
    <xf numFmtId="0" fontId="36" fillId="24" borderId="0" xfId="0" applyFont="1" applyFill="1"/>
    <xf numFmtId="0" fontId="37" fillId="24" borderId="0" xfId="0" applyFont="1" applyFill="1"/>
    <xf numFmtId="0" fontId="38" fillId="24" borderId="10" xfId="46" applyFont="1" applyFill="1"/>
    <xf numFmtId="0" fontId="39" fillId="24" borderId="10" xfId="46" applyFont="1" applyFill="1"/>
    <xf numFmtId="0" fontId="40" fillId="24" borderId="10" xfId="0" applyFont="1" applyFill="1" applyBorder="1"/>
    <xf numFmtId="0" fontId="30" fillId="24" borderId="10" xfId="45" applyFont="1" applyFill="1" applyBorder="1" applyAlignment="1">
      <alignment horizontal="left" indent="1"/>
    </xf>
    <xf numFmtId="0" fontId="30" fillId="0" borderId="10" xfId="45" applyFont="1" applyFill="1" applyBorder="1" applyAlignment="1">
      <alignment horizontal="left" indent="1"/>
    </xf>
    <xf numFmtId="0" fontId="42" fillId="24" borderId="10" xfId="45" applyFont="1" applyFill="1" applyBorder="1" applyAlignment="1">
      <alignment horizontal="left"/>
    </xf>
    <xf numFmtId="0" fontId="41" fillId="24" borderId="10" xfId="45" applyFont="1" applyFill="1" applyBorder="1" applyAlignment="1">
      <alignment horizontal="left" indent="1"/>
    </xf>
    <xf numFmtId="0" fontId="33" fillId="24" borderId="0" xfId="0" applyFont="1" applyFill="1" applyAlignment="1">
      <alignment horizontal="center"/>
    </xf>
    <xf numFmtId="0" fontId="44" fillId="24" borderId="0" xfId="0" applyFont="1" applyFill="1"/>
    <xf numFmtId="0" fontId="31" fillId="0" borderId="0" xfId="0" applyFont="1"/>
    <xf numFmtId="0" fontId="0" fillId="0" borderId="0" xfId="0" applyFont="1"/>
    <xf numFmtId="0" fontId="21" fillId="24" borderId="0" xfId="0" applyFont="1" applyFill="1" applyAlignment="1"/>
    <xf numFmtId="0" fontId="1" fillId="0" borderId="0" xfId="0" applyFont="1"/>
    <xf numFmtId="0" fontId="0" fillId="0" borderId="0" xfId="0" applyFill="1"/>
    <xf numFmtId="0" fontId="23" fillId="0" borderId="10" xfId="44"/>
    <xf numFmtId="0" fontId="24" fillId="24" borderId="0" xfId="45" applyFill="1"/>
    <xf numFmtId="0" fontId="45" fillId="24" borderId="0" xfId="0" applyFont="1" applyFill="1"/>
    <xf numFmtId="0" fontId="46" fillId="24" borderId="0" xfId="0" applyFont="1" applyFill="1"/>
    <xf numFmtId="0" fontId="1" fillId="24" borderId="10" xfId="44" applyFont="1" applyFill="1"/>
    <xf numFmtId="0" fontId="48" fillId="24" borderId="0" xfId="0" applyFont="1" applyFill="1" applyAlignment="1">
      <alignment vertical="center"/>
    </xf>
    <xf numFmtId="0" fontId="21" fillId="0" borderId="0" xfId="0" applyFont="1"/>
    <xf numFmtId="2" fontId="21" fillId="0" borderId="0" xfId="0" applyNumberFormat="1" applyFont="1"/>
    <xf numFmtId="1" fontId="0" fillId="0" borderId="0" xfId="0" applyNumberFormat="1" applyFont="1"/>
    <xf numFmtId="0" fontId="37" fillId="0" borderId="0" xfId="0" applyFont="1"/>
    <xf numFmtId="0" fontId="49" fillId="0" borderId="0" xfId="0" applyFont="1"/>
    <xf numFmtId="0" fontId="43" fillId="0" borderId="0" xfId="0" applyFont="1"/>
    <xf numFmtId="0" fontId="27" fillId="0" borderId="0" xfId="0" applyFont="1"/>
    <xf numFmtId="0" fontId="43" fillId="24" borderId="20" xfId="0" applyFont="1" applyFill="1" applyBorder="1" applyAlignment="1">
      <alignment vertical="center"/>
    </xf>
    <xf numFmtId="0" fontId="37" fillId="24" borderId="20" xfId="0" applyFont="1" applyFill="1" applyBorder="1" applyAlignment="1">
      <alignment vertical="center"/>
    </xf>
    <xf numFmtId="0" fontId="31" fillId="24" borderId="20" xfId="0" applyFont="1" applyFill="1" applyBorder="1" applyAlignment="1">
      <alignment vertical="center" wrapText="1"/>
    </xf>
    <xf numFmtId="17" fontId="31" fillId="24" borderId="20" xfId="0" applyNumberFormat="1" applyFont="1" applyFill="1" applyBorder="1" applyAlignment="1">
      <alignment vertical="center"/>
    </xf>
    <xf numFmtId="0" fontId="35" fillId="24" borderId="0" xfId="0" applyFont="1" applyFill="1" applyAlignment="1">
      <alignment wrapText="1"/>
    </xf>
    <xf numFmtId="0" fontId="35" fillId="24" borderId="0" xfId="0" applyFont="1" applyFill="1" applyAlignment="1">
      <alignment horizontal="left" vertical="top" wrapText="1"/>
    </xf>
    <xf numFmtId="0" fontId="47" fillId="0" borderId="0" xfId="45" applyFont="1" applyAlignment="1">
      <alignment wrapText="1"/>
    </xf>
    <xf numFmtId="0" fontId="47" fillId="24" borderId="0" xfId="45" applyFont="1" applyFill="1" applyAlignment="1"/>
    <xf numFmtId="0" fontId="24" fillId="24" borderId="0" xfId="45" applyFill="1" applyAlignment="1"/>
    <xf numFmtId="0" fontId="51" fillId="24" borderId="10" xfId="44" applyFont="1" applyFill="1"/>
    <xf numFmtId="0" fontId="37" fillId="25" borderId="11" xfId="0" applyFont="1" applyFill="1" applyBorder="1" applyAlignment="1">
      <alignment horizontal="center" vertical="center" wrapText="1"/>
    </xf>
    <xf numFmtId="0" fontId="37" fillId="25" borderId="22" xfId="0" applyFont="1" applyFill="1" applyBorder="1" applyAlignment="1">
      <alignment horizontal="center" vertical="center" wrapText="1"/>
    </xf>
    <xf numFmtId="0" fontId="37" fillId="25" borderId="23" xfId="0" applyFont="1" applyFill="1" applyBorder="1" applyAlignment="1">
      <alignment horizontal="center" vertical="center" wrapText="1"/>
    </xf>
    <xf numFmtId="0" fontId="31" fillId="25" borderId="0" xfId="0" applyFont="1" applyFill="1"/>
    <xf numFmtId="0" fontId="31" fillId="25" borderId="25" xfId="0" applyFont="1" applyFill="1" applyBorder="1" applyAlignment="1">
      <alignment horizontal="left" vertical="center"/>
    </xf>
    <xf numFmtId="0" fontId="31" fillId="25" borderId="24" xfId="0" applyFont="1" applyFill="1" applyBorder="1" applyAlignment="1">
      <alignment horizontal="left" vertical="center" wrapText="1"/>
    </xf>
    <xf numFmtId="0" fontId="31" fillId="25" borderId="26" xfId="0" applyFont="1" applyFill="1" applyBorder="1" applyAlignment="1">
      <alignment horizontal="center" vertical="center"/>
    </xf>
    <xf numFmtId="164" fontId="31" fillId="25" borderId="13" xfId="0" applyNumberFormat="1" applyFont="1" applyFill="1" applyBorder="1" applyAlignment="1">
      <alignment horizontal="center" vertical="center"/>
    </xf>
    <xf numFmtId="0" fontId="31" fillId="25" borderId="13" xfId="0" applyFont="1" applyFill="1" applyBorder="1" applyAlignment="1">
      <alignment horizontal="center" vertical="center"/>
    </xf>
    <xf numFmtId="0" fontId="31" fillId="25" borderId="14" xfId="0" applyFont="1" applyFill="1" applyBorder="1" applyAlignment="1">
      <alignment horizontal="center" vertical="center"/>
    </xf>
    <xf numFmtId="0" fontId="31" fillId="25" borderId="27" xfId="0" applyFont="1" applyFill="1" applyBorder="1" applyAlignment="1">
      <alignment horizontal="left" vertical="center"/>
    </xf>
    <xf numFmtId="0" fontId="31" fillId="25" borderId="19" xfId="0" applyFont="1" applyFill="1" applyBorder="1" applyAlignment="1">
      <alignment horizontal="left" vertical="center" wrapText="1"/>
    </xf>
    <xf numFmtId="0" fontId="31" fillId="25" borderId="15" xfId="0" applyFont="1" applyFill="1" applyBorder="1" applyAlignment="1">
      <alignment horizontal="center" vertical="center"/>
    </xf>
    <xf numFmtId="164" fontId="31" fillId="25" borderId="12" xfId="0" applyNumberFormat="1" applyFont="1" applyFill="1" applyBorder="1" applyAlignment="1">
      <alignment horizontal="center" vertical="center"/>
    </xf>
    <xf numFmtId="164" fontId="31" fillId="25" borderId="16" xfId="0" applyNumberFormat="1" applyFont="1" applyFill="1" applyBorder="1" applyAlignment="1">
      <alignment horizontal="center" vertical="center"/>
    </xf>
    <xf numFmtId="0" fontId="31" fillId="25" borderId="16" xfId="0" applyFont="1" applyFill="1" applyBorder="1" applyAlignment="1">
      <alignment horizontal="center" vertical="center"/>
    </xf>
    <xf numFmtId="0" fontId="31" fillId="25" borderId="21" xfId="0" applyFont="1" applyFill="1" applyBorder="1" applyAlignment="1">
      <alignment horizontal="center" vertical="center"/>
    </xf>
    <xf numFmtId="0" fontId="31" fillId="25" borderId="10" xfId="0" applyFont="1" applyFill="1" applyBorder="1"/>
    <xf numFmtId="0" fontId="31" fillId="24" borderId="10" xfId="44" applyFont="1" applyFill="1"/>
    <xf numFmtId="0" fontId="37" fillId="25" borderId="0" xfId="0" applyFont="1" applyFill="1"/>
    <xf numFmtId="0" fontId="37" fillId="25" borderId="10" xfId="0" applyFont="1" applyFill="1" applyBorder="1" applyAlignment="1">
      <alignment wrapText="1"/>
    </xf>
    <xf numFmtId="0" fontId="31" fillId="25" borderId="35" xfId="0" applyFont="1" applyFill="1" applyBorder="1" applyAlignment="1">
      <alignment horizontal="left" vertical="center"/>
    </xf>
    <xf numFmtId="0" fontId="31" fillId="25" borderId="36" xfId="0" applyFont="1" applyFill="1" applyBorder="1" applyAlignment="1">
      <alignment horizontal="left" vertical="center"/>
    </xf>
    <xf numFmtId="0" fontId="31" fillId="25" borderId="30" xfId="0" applyFont="1" applyFill="1" applyBorder="1" applyAlignment="1">
      <alignment horizontal="left" vertical="center"/>
    </xf>
    <xf numFmtId="0" fontId="31" fillId="25" borderId="31" xfId="0" applyFont="1" applyFill="1" applyBorder="1" applyAlignment="1">
      <alignment horizontal="left" vertical="center"/>
    </xf>
    <xf numFmtId="0" fontId="31" fillId="25" borderId="28" xfId="0" applyFont="1" applyFill="1" applyBorder="1" applyAlignment="1">
      <alignment horizontal="left" vertical="center"/>
    </xf>
    <xf numFmtId="0" fontId="31" fillId="25" borderId="29" xfId="0" applyFont="1" applyFill="1" applyBorder="1" applyAlignment="1">
      <alignment horizontal="left" vertical="center"/>
    </xf>
    <xf numFmtId="0" fontId="37" fillId="25" borderId="17" xfId="0" applyFont="1" applyFill="1" applyBorder="1" applyAlignment="1">
      <alignment vertical="center"/>
    </xf>
    <xf numFmtId="0" fontId="37" fillId="25" borderId="18" xfId="0" applyFont="1" applyFill="1" applyBorder="1" applyAlignment="1">
      <alignment horizontal="center" vertical="center" wrapText="1"/>
    </xf>
    <xf numFmtId="0" fontId="37" fillId="25" borderId="18" xfId="0" applyFont="1" applyFill="1" applyBorder="1" applyAlignment="1">
      <alignment horizontal="center" vertical="center"/>
    </xf>
    <xf numFmtId="0" fontId="31" fillId="25" borderId="32" xfId="0" applyFont="1" applyFill="1" applyBorder="1" applyAlignment="1">
      <alignment horizontal="left" vertical="center"/>
    </xf>
    <xf numFmtId="0" fontId="31" fillId="25" borderId="33" xfId="0" applyFont="1" applyFill="1" applyBorder="1" applyAlignment="1">
      <alignment horizontal="left" vertical="center"/>
    </xf>
    <xf numFmtId="0" fontId="37" fillId="0" borderId="10" xfId="0" applyFont="1" applyBorder="1" applyAlignment="1">
      <alignment wrapText="1"/>
    </xf>
    <xf numFmtId="0" fontId="37" fillId="24" borderId="0" xfId="0" applyFont="1" applyFill="1" applyAlignment="1">
      <alignment wrapText="1"/>
    </xf>
    <xf numFmtId="0" fontId="31" fillId="24" borderId="0" xfId="0" applyFont="1" applyFill="1" applyAlignment="1">
      <alignment wrapText="1"/>
    </xf>
    <xf numFmtId="0" fontId="44" fillId="24" borderId="0" xfId="0" applyFont="1" applyFill="1" applyAlignment="1">
      <alignment wrapText="1"/>
    </xf>
    <xf numFmtId="0" fontId="31" fillId="24" borderId="10" xfId="0" applyFont="1" applyFill="1" applyBorder="1"/>
    <xf numFmtId="0" fontId="31" fillId="24" borderId="0" xfId="0" applyFont="1" applyFill="1" applyAlignment="1">
      <alignment horizontal="left" indent="4"/>
    </xf>
    <xf numFmtId="0" fontId="31" fillId="24" borderId="0" xfId="0" applyFont="1" applyFill="1" applyAlignment="1">
      <alignment horizontal="left" indent="8"/>
    </xf>
    <xf numFmtId="0" fontId="42" fillId="24" borderId="0" xfId="45" applyFont="1" applyFill="1" applyAlignment="1">
      <alignment horizontal="left" indent="2"/>
    </xf>
    <xf numFmtId="0" fontId="54" fillId="24" borderId="0" xfId="45" applyFont="1" applyFill="1" applyAlignment="1">
      <alignment horizontal="left" indent="2"/>
    </xf>
    <xf numFmtId="0" fontId="31" fillId="24" borderId="0" xfId="0" applyFont="1" applyFill="1" applyAlignment="1"/>
    <xf numFmtId="0" fontId="44" fillId="0" borderId="0" xfId="45" applyFont="1" applyAlignment="1"/>
    <xf numFmtId="0" fontId="55" fillId="0" borderId="0" xfId="45" applyFont="1" applyAlignment="1">
      <alignment wrapText="1"/>
    </xf>
    <xf numFmtId="0" fontId="44" fillId="24" borderId="0" xfId="45" applyFont="1" applyFill="1" applyAlignment="1"/>
    <xf numFmtId="0" fontId="55" fillId="24" borderId="0" xfId="45" applyFont="1" applyFill="1" applyAlignment="1"/>
    <xf numFmtId="0" fontId="54" fillId="24" borderId="0" xfId="45" applyFont="1" applyFill="1" applyAlignment="1"/>
    <xf numFmtId="0" fontId="56" fillId="24" borderId="0" xfId="45" applyFont="1" applyFill="1" applyAlignment="1"/>
    <xf numFmtId="0" fontId="37" fillId="25" borderId="34" xfId="0" applyFont="1" applyFill="1" applyBorder="1" applyAlignment="1">
      <alignment horizontal="center" vertical="center" wrapText="1"/>
    </xf>
    <xf numFmtId="0" fontId="31" fillId="25" borderId="10" xfId="0" applyFont="1" applyFill="1" applyBorder="1" applyAlignment="1">
      <alignment horizontal="left" vertical="center"/>
    </xf>
    <xf numFmtId="0" fontId="31" fillId="25" borderId="10" xfId="0" applyFont="1" applyFill="1" applyBorder="1" applyAlignment="1">
      <alignment horizontal="left" vertical="center" wrapText="1"/>
    </xf>
    <xf numFmtId="0" fontId="31" fillId="25" borderId="10" xfId="0" applyFont="1" applyFill="1" applyBorder="1" applyAlignment="1">
      <alignment horizontal="center" vertical="center"/>
    </xf>
    <xf numFmtId="164" fontId="31" fillId="25" borderId="10" xfId="0" applyNumberFormat="1" applyFont="1" applyFill="1" applyBorder="1" applyAlignment="1">
      <alignment horizontal="center" vertical="center"/>
    </xf>
    <xf numFmtId="0" fontId="57" fillId="24" borderId="0" xfId="0" applyFont="1" applyFill="1"/>
    <xf numFmtId="0" fontId="43" fillId="24" borderId="0" xfId="0" applyFont="1" applyFill="1"/>
    <xf numFmtId="0" fontId="31" fillId="24" borderId="34" xfId="0" applyFont="1" applyFill="1" applyBorder="1"/>
    <xf numFmtId="0" fontId="37" fillId="24" borderId="34" xfId="0" applyFont="1" applyFill="1" applyBorder="1" applyAlignment="1">
      <alignment horizontal="center" vertical="center" wrapText="1"/>
    </xf>
    <xf numFmtId="0" fontId="31" fillId="24" borderId="34" xfId="0" applyFont="1" applyFill="1" applyBorder="1" applyAlignment="1">
      <alignment wrapText="1"/>
    </xf>
    <xf numFmtId="0" fontId="37" fillId="24" borderId="34" xfId="0" applyFont="1" applyFill="1" applyBorder="1" applyAlignment="1">
      <alignment horizontal="center" vertical="center"/>
    </xf>
    <xf numFmtId="0" fontId="31" fillId="24" borderId="34" xfId="0" applyFont="1" applyFill="1" applyBorder="1" applyAlignment="1"/>
    <xf numFmtId="164" fontId="37" fillId="24" borderId="34" xfId="0" applyNumberFormat="1" applyFont="1" applyFill="1" applyBorder="1" applyAlignment="1">
      <alignment horizontal="center" vertical="center"/>
    </xf>
    <xf numFmtId="0" fontId="31" fillId="24" borderId="0" xfId="0" applyFont="1" applyFill="1" applyAlignment="1">
      <alignment horizontal="left" indent="5"/>
    </xf>
    <xf numFmtId="0" fontId="35" fillId="24" borderId="0" xfId="45" applyFont="1" applyFill="1" applyAlignment="1"/>
    <xf numFmtId="1" fontId="0" fillId="0" borderId="10" xfId="0" applyNumberFormat="1" applyBorder="1"/>
    <xf numFmtId="0" fontId="24" fillId="24" borderId="10" xfId="45" applyFill="1" applyBorder="1"/>
    <xf numFmtId="0" fontId="31" fillId="24" borderId="10" xfId="45" applyFont="1" applyFill="1" applyBorder="1" applyAlignment="1"/>
    <xf numFmtId="0" fontId="31" fillId="25" borderId="14" xfId="0" applyNumberFormat="1" applyFont="1" applyFill="1" applyBorder="1" applyAlignment="1">
      <alignment horizontal="center" vertical="center"/>
    </xf>
    <xf numFmtId="0" fontId="54" fillId="24" borderId="10" xfId="48" applyFont="1" applyFill="1" applyAlignment="1">
      <alignment horizontal="left" indent="2"/>
    </xf>
  </cellXfs>
  <cellStyles count="4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Explanatory Text 2" xfId="29" xr:uid="{00000000-0005-0000-0000-00001B000000}"/>
    <cellStyle name="Good 2" xfId="30" xr:uid="{00000000-0005-0000-0000-00001C000000}"/>
    <cellStyle name="Heading 1 2" xfId="31" xr:uid="{00000000-0005-0000-0000-00001D000000}"/>
    <cellStyle name="Heading 2 2" xfId="32" xr:uid="{00000000-0005-0000-0000-00001E000000}"/>
    <cellStyle name="Heading 3 2" xfId="33" xr:uid="{00000000-0005-0000-0000-00001F000000}"/>
    <cellStyle name="Heading 4 2" xfId="34" xr:uid="{00000000-0005-0000-0000-000020000000}"/>
    <cellStyle name="Hyperlink" xfId="45" builtinId="8"/>
    <cellStyle name="Hyperlink 2" xfId="47" xr:uid="{6C8BEEDA-2353-4FD1-BABA-EEE1CD8F923A}"/>
    <cellStyle name="Hyperlink 3" xfId="48" xr:uid="{F530BF25-AEB0-489D-834D-E632523E46D4}"/>
    <cellStyle name="Input 2" xfId="35" xr:uid="{00000000-0005-0000-0000-000021000000}"/>
    <cellStyle name="Linked Cell 2" xfId="36" xr:uid="{00000000-0005-0000-0000-000022000000}"/>
    <cellStyle name="Neutral 2" xfId="37" xr:uid="{00000000-0005-0000-0000-000023000000}"/>
    <cellStyle name="Normal" xfId="0" builtinId="0"/>
    <cellStyle name="Normal 2" xfId="1" xr:uid="{00000000-0005-0000-0000-000025000000}"/>
    <cellStyle name="Normal 3" xfId="44" xr:uid="{3437A9CF-9E70-4BED-8FC2-F5086961FC95}"/>
    <cellStyle name="Normal 5" xfId="46" xr:uid="{CAB2CA10-D0BB-4D20-B08D-DE118F8A9E40}"/>
    <cellStyle name="Note 2" xfId="38" xr:uid="{00000000-0005-0000-0000-000027000000}"/>
    <cellStyle name="Output 2" xfId="39" xr:uid="{00000000-0005-0000-0000-000028000000}"/>
    <cellStyle name="Percent 2" xfId="40" xr:uid="{00000000-0005-0000-0000-000029000000}"/>
    <cellStyle name="Title 2" xfId="41" xr:uid="{00000000-0005-0000-0000-00002A000000}"/>
    <cellStyle name="Total 2" xfId="42" xr:uid="{00000000-0005-0000-0000-00002B000000}"/>
    <cellStyle name="Warning Text 2" xfId="43" xr:uid="{00000000-0005-0000-0000-00002C000000}"/>
  </cellStyles>
  <dxfs count="1">
    <dxf>
      <font>
        <color rgb="FF9C0006"/>
      </font>
      <fill>
        <patternFill>
          <bgColor rgb="FFFFC7CE"/>
        </patternFill>
      </fill>
    </dxf>
  </dxfs>
  <tableStyles count="0" defaultTableStyle="TableStyleMedium2" defaultPivotStyle="PivotStyleLight16"/>
  <colors>
    <mruColors>
      <color rgb="FF98002E"/>
      <color rgb="FF00AB8E"/>
      <color rgb="FF0000FF"/>
      <color rgb="FFFFCC00"/>
      <color rgb="FFFFCC66"/>
      <color rgb="FF980004"/>
      <color rgb="FFCC99FF"/>
      <color rgb="FF9966FF"/>
      <color rgb="FF99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'Follicular lymphoma raw data'!$O$5</c:f>
          <c:strCache>
            <c:ptCount val="1"/>
            <c:pt idx="0">
              <c:v>Risk-adjusted 30 day post-SACT mortality percentage, follicular lymphoma patients aged 18+ and treated in Jan 2017 to Nov 2020, England</c:v>
            </c:pt>
          </c:strCache>
        </c:strRef>
      </c:tx>
      <c:overlay val="0"/>
    </c:title>
    <c:autoTitleDeleted val="0"/>
    <c:plotArea>
      <c:layout/>
      <c:scatterChart>
        <c:scatterStyle val="lineMarker"/>
        <c:varyColors val="0"/>
        <c:ser>
          <c:idx val="0"/>
          <c:order val="0"/>
          <c:tx>
            <c:v>Data</c:v>
          </c:tx>
          <c:spPr>
            <a:ln w="28575">
              <a:noFill/>
            </a:ln>
          </c:spPr>
          <c:xVal>
            <c:numRef>
              <c:f>'Follicular lymphoma raw data'!$C$2:$C$151</c:f>
              <c:numCache>
                <c:formatCode>0</c:formatCode>
                <c:ptCount val="150"/>
                <c:pt idx="0">
                  <c:v>0</c:v>
                </c:pt>
                <c:pt idx="1">
                  <c:v>1</c:v>
                </c:pt>
                <c:pt idx="2">
                  <c:v>2</c:v>
                </c:pt>
                <c:pt idx="3">
                  <c:v>3</c:v>
                </c:pt>
                <c:pt idx="4">
                  <c:v>4</c:v>
                </c:pt>
                <c:pt idx="5">
                  <c:v>5</c:v>
                </c:pt>
                <c:pt idx="6">
                  <c:v>6</c:v>
                </c:pt>
                <c:pt idx="7">
                  <c:v>6</c:v>
                </c:pt>
                <c:pt idx="8">
                  <c:v>7</c:v>
                </c:pt>
                <c:pt idx="9">
                  <c:v>7</c:v>
                </c:pt>
                <c:pt idx="10">
                  <c:v>8</c:v>
                </c:pt>
                <c:pt idx="11">
                  <c:v>9</c:v>
                </c:pt>
                <c:pt idx="12">
                  <c:v>12</c:v>
                </c:pt>
                <c:pt idx="13">
                  <c:v>12</c:v>
                </c:pt>
                <c:pt idx="14">
                  <c:v>14</c:v>
                </c:pt>
                <c:pt idx="15">
                  <c:v>16</c:v>
                </c:pt>
                <c:pt idx="16">
                  <c:v>16</c:v>
                </c:pt>
                <c:pt idx="17">
                  <c:v>17</c:v>
                </c:pt>
                <c:pt idx="18">
                  <c:v>18</c:v>
                </c:pt>
                <c:pt idx="19">
                  <c:v>18</c:v>
                </c:pt>
                <c:pt idx="20">
                  <c:v>18</c:v>
                </c:pt>
                <c:pt idx="21">
                  <c:v>18</c:v>
                </c:pt>
                <c:pt idx="22">
                  <c:v>19</c:v>
                </c:pt>
                <c:pt idx="23">
                  <c:v>19</c:v>
                </c:pt>
                <c:pt idx="24">
                  <c:v>19</c:v>
                </c:pt>
                <c:pt idx="25">
                  <c:v>21</c:v>
                </c:pt>
                <c:pt idx="26">
                  <c:v>21</c:v>
                </c:pt>
                <c:pt idx="27">
                  <c:v>22</c:v>
                </c:pt>
                <c:pt idx="28">
                  <c:v>22</c:v>
                </c:pt>
                <c:pt idx="29">
                  <c:v>23</c:v>
                </c:pt>
                <c:pt idx="30">
                  <c:v>24</c:v>
                </c:pt>
                <c:pt idx="31">
                  <c:v>24</c:v>
                </c:pt>
                <c:pt idx="32">
                  <c:v>25</c:v>
                </c:pt>
                <c:pt idx="33">
                  <c:v>25</c:v>
                </c:pt>
                <c:pt idx="34">
                  <c:v>25</c:v>
                </c:pt>
                <c:pt idx="35">
                  <c:v>25</c:v>
                </c:pt>
                <c:pt idx="36">
                  <c:v>26</c:v>
                </c:pt>
                <c:pt idx="37">
                  <c:v>26</c:v>
                </c:pt>
                <c:pt idx="38">
                  <c:v>26</c:v>
                </c:pt>
                <c:pt idx="39">
                  <c:v>26</c:v>
                </c:pt>
                <c:pt idx="40">
                  <c:v>27</c:v>
                </c:pt>
                <c:pt idx="41">
                  <c:v>27</c:v>
                </c:pt>
                <c:pt idx="42">
                  <c:v>27</c:v>
                </c:pt>
                <c:pt idx="43">
                  <c:v>27</c:v>
                </c:pt>
                <c:pt idx="44">
                  <c:v>27</c:v>
                </c:pt>
                <c:pt idx="45">
                  <c:v>28</c:v>
                </c:pt>
                <c:pt idx="46">
                  <c:v>28</c:v>
                </c:pt>
                <c:pt idx="47">
                  <c:v>29</c:v>
                </c:pt>
                <c:pt idx="48">
                  <c:v>30</c:v>
                </c:pt>
                <c:pt idx="49">
                  <c:v>30</c:v>
                </c:pt>
                <c:pt idx="50">
                  <c:v>31</c:v>
                </c:pt>
                <c:pt idx="51">
                  <c:v>31</c:v>
                </c:pt>
                <c:pt idx="52">
                  <c:v>31</c:v>
                </c:pt>
                <c:pt idx="53">
                  <c:v>32</c:v>
                </c:pt>
                <c:pt idx="54">
                  <c:v>33</c:v>
                </c:pt>
                <c:pt idx="55">
                  <c:v>33</c:v>
                </c:pt>
                <c:pt idx="56">
                  <c:v>34</c:v>
                </c:pt>
                <c:pt idx="57">
                  <c:v>34</c:v>
                </c:pt>
                <c:pt idx="58">
                  <c:v>34</c:v>
                </c:pt>
                <c:pt idx="59">
                  <c:v>35</c:v>
                </c:pt>
                <c:pt idx="60">
                  <c:v>36</c:v>
                </c:pt>
                <c:pt idx="61">
                  <c:v>36</c:v>
                </c:pt>
                <c:pt idx="62">
                  <c:v>36</c:v>
                </c:pt>
                <c:pt idx="63">
                  <c:v>36</c:v>
                </c:pt>
                <c:pt idx="64">
                  <c:v>36</c:v>
                </c:pt>
                <c:pt idx="65">
                  <c:v>37</c:v>
                </c:pt>
                <c:pt idx="66">
                  <c:v>38</c:v>
                </c:pt>
                <c:pt idx="67">
                  <c:v>39</c:v>
                </c:pt>
                <c:pt idx="68">
                  <c:v>39</c:v>
                </c:pt>
                <c:pt idx="69">
                  <c:v>40</c:v>
                </c:pt>
                <c:pt idx="70">
                  <c:v>41</c:v>
                </c:pt>
                <c:pt idx="71">
                  <c:v>42</c:v>
                </c:pt>
                <c:pt idx="72">
                  <c:v>42</c:v>
                </c:pt>
                <c:pt idx="73">
                  <c:v>42</c:v>
                </c:pt>
                <c:pt idx="74">
                  <c:v>43</c:v>
                </c:pt>
                <c:pt idx="75">
                  <c:v>43</c:v>
                </c:pt>
                <c:pt idx="76">
                  <c:v>43</c:v>
                </c:pt>
                <c:pt idx="77">
                  <c:v>43</c:v>
                </c:pt>
                <c:pt idx="78">
                  <c:v>45</c:v>
                </c:pt>
                <c:pt idx="79">
                  <c:v>46</c:v>
                </c:pt>
                <c:pt idx="80">
                  <c:v>46</c:v>
                </c:pt>
                <c:pt idx="81">
                  <c:v>50</c:v>
                </c:pt>
                <c:pt idx="82">
                  <c:v>54</c:v>
                </c:pt>
                <c:pt idx="83">
                  <c:v>55</c:v>
                </c:pt>
                <c:pt idx="84">
                  <c:v>55</c:v>
                </c:pt>
                <c:pt idx="85">
                  <c:v>56</c:v>
                </c:pt>
                <c:pt idx="86">
                  <c:v>56</c:v>
                </c:pt>
                <c:pt idx="87">
                  <c:v>56</c:v>
                </c:pt>
                <c:pt idx="88">
                  <c:v>56</c:v>
                </c:pt>
                <c:pt idx="89">
                  <c:v>57</c:v>
                </c:pt>
                <c:pt idx="90">
                  <c:v>57</c:v>
                </c:pt>
                <c:pt idx="91">
                  <c:v>57</c:v>
                </c:pt>
                <c:pt idx="92">
                  <c:v>59</c:v>
                </c:pt>
                <c:pt idx="93">
                  <c:v>60</c:v>
                </c:pt>
                <c:pt idx="94">
                  <c:v>60</c:v>
                </c:pt>
                <c:pt idx="95">
                  <c:v>61</c:v>
                </c:pt>
                <c:pt idx="96">
                  <c:v>62</c:v>
                </c:pt>
                <c:pt idx="97">
                  <c:v>62</c:v>
                </c:pt>
                <c:pt idx="98">
                  <c:v>65</c:v>
                </c:pt>
                <c:pt idx="99">
                  <c:v>65</c:v>
                </c:pt>
                <c:pt idx="100">
                  <c:v>66</c:v>
                </c:pt>
                <c:pt idx="101">
                  <c:v>66</c:v>
                </c:pt>
                <c:pt idx="102">
                  <c:v>68</c:v>
                </c:pt>
                <c:pt idx="103">
                  <c:v>68</c:v>
                </c:pt>
                <c:pt idx="104">
                  <c:v>68</c:v>
                </c:pt>
                <c:pt idx="105">
                  <c:v>72</c:v>
                </c:pt>
                <c:pt idx="106">
                  <c:v>73</c:v>
                </c:pt>
                <c:pt idx="107">
                  <c:v>73</c:v>
                </c:pt>
                <c:pt idx="108">
                  <c:v>73</c:v>
                </c:pt>
                <c:pt idx="109">
                  <c:v>74</c:v>
                </c:pt>
                <c:pt idx="110">
                  <c:v>76</c:v>
                </c:pt>
                <c:pt idx="111">
                  <c:v>76</c:v>
                </c:pt>
                <c:pt idx="112">
                  <c:v>76</c:v>
                </c:pt>
                <c:pt idx="113">
                  <c:v>79</c:v>
                </c:pt>
                <c:pt idx="114">
                  <c:v>84</c:v>
                </c:pt>
                <c:pt idx="115">
                  <c:v>86</c:v>
                </c:pt>
                <c:pt idx="116">
                  <c:v>87</c:v>
                </c:pt>
                <c:pt idx="117">
                  <c:v>96</c:v>
                </c:pt>
                <c:pt idx="118">
                  <c:v>100</c:v>
                </c:pt>
                <c:pt idx="119">
                  <c:v>103</c:v>
                </c:pt>
                <c:pt idx="120">
                  <c:v>105</c:v>
                </c:pt>
                <c:pt idx="121">
                  <c:v>106</c:v>
                </c:pt>
                <c:pt idx="122">
                  <c:v>112</c:v>
                </c:pt>
                <c:pt idx="123">
                  <c:v>116</c:v>
                </c:pt>
                <c:pt idx="124">
                  <c:v>116</c:v>
                </c:pt>
                <c:pt idx="125">
                  <c:v>119</c:v>
                </c:pt>
                <c:pt idx="126">
                  <c:v>123</c:v>
                </c:pt>
                <c:pt idx="127">
                  <c:v>126</c:v>
                </c:pt>
                <c:pt idx="128">
                  <c:v>126</c:v>
                </c:pt>
                <c:pt idx="129">
                  <c:v>129</c:v>
                </c:pt>
                <c:pt idx="130">
                  <c:v>133</c:v>
                </c:pt>
                <c:pt idx="131">
                  <c:v>136</c:v>
                </c:pt>
                <c:pt idx="132">
                  <c:v>140</c:v>
                </c:pt>
                <c:pt idx="133">
                  <c:v>143</c:v>
                </c:pt>
                <c:pt idx="134">
                  <c:v>146</c:v>
                </c:pt>
                <c:pt idx="135">
                  <c:v>150</c:v>
                </c:pt>
                <c:pt idx="136">
                  <c:v>153</c:v>
                </c:pt>
                <c:pt idx="137">
                  <c:v>156</c:v>
                </c:pt>
                <c:pt idx="138">
                  <c:v>160</c:v>
                </c:pt>
                <c:pt idx="139">
                  <c:v>163</c:v>
                </c:pt>
                <c:pt idx="140">
                  <c:v>166</c:v>
                </c:pt>
                <c:pt idx="141">
                  <c:v>170</c:v>
                </c:pt>
                <c:pt idx="142">
                  <c:v>173</c:v>
                </c:pt>
                <c:pt idx="143">
                  <c:v>176</c:v>
                </c:pt>
                <c:pt idx="144">
                  <c:v>180</c:v>
                </c:pt>
                <c:pt idx="145">
                  <c:v>183</c:v>
                </c:pt>
                <c:pt idx="146">
                  <c:v>187</c:v>
                </c:pt>
                <c:pt idx="147">
                  <c:v>190</c:v>
                </c:pt>
                <c:pt idx="148">
                  <c:v>193</c:v>
                </c:pt>
                <c:pt idx="149">
                  <c:v>197</c:v>
                </c:pt>
              </c:numCache>
            </c:numRef>
          </c:xVal>
          <c:yVal>
            <c:numRef>
              <c:f>'Follicular lymphoma raw data'!$D$2:$D$151</c:f>
              <c:numCache>
                <c:formatCode>0</c:formatCode>
                <c:ptCount val="150"/>
                <c:pt idx="8">
                  <c:v>0</c:v>
                </c:pt>
                <c:pt idx="10">
                  <c:v>11.598557472229004</c:v>
                </c:pt>
                <c:pt idx="11">
                  <c:v>12.310966491699219</c:v>
                </c:pt>
                <c:pt idx="12">
                  <c:v>13.738259315490723</c:v>
                </c:pt>
                <c:pt idx="13">
                  <c:v>9.7961864471435547</c:v>
                </c:pt>
                <c:pt idx="14">
                  <c:v>0</c:v>
                </c:pt>
                <c:pt idx="15">
                  <c:v>7.5243263244628906</c:v>
                </c:pt>
                <c:pt idx="17">
                  <c:v>10.412586212158203</c:v>
                </c:pt>
                <c:pt idx="18">
                  <c:v>3.9516675472259521</c:v>
                </c:pt>
                <c:pt idx="19">
                  <c:v>4.1741495132446289</c:v>
                </c:pt>
                <c:pt idx="20">
                  <c:v>3.8598921298980713</c:v>
                </c:pt>
                <c:pt idx="21">
                  <c:v>3.9911816120147705</c:v>
                </c:pt>
                <c:pt idx="22">
                  <c:v>6.8345465660095215</c:v>
                </c:pt>
                <c:pt idx="23">
                  <c:v>0</c:v>
                </c:pt>
                <c:pt idx="24">
                  <c:v>0</c:v>
                </c:pt>
                <c:pt idx="25">
                  <c:v>0</c:v>
                </c:pt>
                <c:pt idx="26">
                  <c:v>4.4424929618835449</c:v>
                </c:pt>
                <c:pt idx="27">
                  <c:v>0</c:v>
                </c:pt>
                <c:pt idx="28">
                  <c:v>0</c:v>
                </c:pt>
                <c:pt idx="29">
                  <c:v>6.0815424919128418</c:v>
                </c:pt>
                <c:pt idx="30">
                  <c:v>0</c:v>
                </c:pt>
                <c:pt idx="31">
                  <c:v>8.2477474212646484</c:v>
                </c:pt>
                <c:pt idx="32">
                  <c:v>0</c:v>
                </c:pt>
                <c:pt idx="33">
                  <c:v>5.8000154495239258</c:v>
                </c:pt>
                <c:pt idx="34">
                  <c:v>6.1641826629638672</c:v>
                </c:pt>
                <c:pt idx="35">
                  <c:v>4.8939657211303711</c:v>
                </c:pt>
                <c:pt idx="36">
                  <c:v>16.969945907592773</c:v>
                </c:pt>
                <c:pt idx="38">
                  <c:v>0</c:v>
                </c:pt>
                <c:pt idx="39">
                  <c:v>0</c:v>
                </c:pt>
                <c:pt idx="40">
                  <c:v>0</c:v>
                </c:pt>
                <c:pt idx="41">
                  <c:v>5.9576659202575684</c:v>
                </c:pt>
                <c:pt idx="42">
                  <c:v>2.1542167663574219</c:v>
                </c:pt>
                <c:pt idx="43">
                  <c:v>0</c:v>
                </c:pt>
                <c:pt idx="44">
                  <c:v>0</c:v>
                </c:pt>
                <c:pt idx="45">
                  <c:v>0</c:v>
                </c:pt>
                <c:pt idx="46">
                  <c:v>4.6756553649902344</c:v>
                </c:pt>
                <c:pt idx="47">
                  <c:v>5.4651432037353516</c:v>
                </c:pt>
                <c:pt idx="48">
                  <c:v>3.3045835494995117</c:v>
                </c:pt>
                <c:pt idx="49">
                  <c:v>0</c:v>
                </c:pt>
                <c:pt idx="50">
                  <c:v>0</c:v>
                </c:pt>
                <c:pt idx="51">
                  <c:v>13.622234344482422</c:v>
                </c:pt>
                <c:pt idx="52">
                  <c:v>8.0966920852661133</c:v>
                </c:pt>
                <c:pt idx="53">
                  <c:v>4.0467877388000488</c:v>
                </c:pt>
                <c:pt idx="54">
                  <c:v>10.372499465942383</c:v>
                </c:pt>
                <c:pt idx="55">
                  <c:v>4.5780811309814453</c:v>
                </c:pt>
                <c:pt idx="56">
                  <c:v>0</c:v>
                </c:pt>
                <c:pt idx="57">
                  <c:v>2.9575181007385254</c:v>
                </c:pt>
                <c:pt idx="58">
                  <c:v>4.2078619003295898</c:v>
                </c:pt>
                <c:pt idx="59">
                  <c:v>10.056440353393555</c:v>
                </c:pt>
                <c:pt idx="60">
                  <c:v>3.5066988468170166</c:v>
                </c:pt>
                <c:pt idx="61">
                  <c:v>4.1397137641906738</c:v>
                </c:pt>
                <c:pt idx="62">
                  <c:v>10.363256454467773</c:v>
                </c:pt>
                <c:pt idx="64">
                  <c:v>2.3395750522613525</c:v>
                </c:pt>
                <c:pt idx="65">
                  <c:v>7.185330867767334</c:v>
                </c:pt>
                <c:pt idx="66">
                  <c:v>0</c:v>
                </c:pt>
                <c:pt idx="67">
                  <c:v>1.9739850759506226</c:v>
                </c:pt>
                <c:pt idx="68">
                  <c:v>0</c:v>
                </c:pt>
                <c:pt idx="69">
                  <c:v>6.9523682594299316</c:v>
                </c:pt>
                <c:pt idx="70">
                  <c:v>2.578082799911499</c:v>
                </c:pt>
                <c:pt idx="71">
                  <c:v>13.211980819702148</c:v>
                </c:pt>
                <c:pt idx="72">
                  <c:v>5.2450261116027832</c:v>
                </c:pt>
                <c:pt idx="73">
                  <c:v>2.0448553562164307</c:v>
                </c:pt>
                <c:pt idx="74">
                  <c:v>6.36669921875</c:v>
                </c:pt>
                <c:pt idx="75">
                  <c:v>3.5864017009735107</c:v>
                </c:pt>
                <c:pt idx="76">
                  <c:v>0</c:v>
                </c:pt>
                <c:pt idx="77">
                  <c:v>2.2843689918518066</c:v>
                </c:pt>
                <c:pt idx="78">
                  <c:v>0</c:v>
                </c:pt>
                <c:pt idx="80">
                  <c:v>12.237176895141602</c:v>
                </c:pt>
                <c:pt idx="81">
                  <c:v>0</c:v>
                </c:pt>
                <c:pt idx="82">
                  <c:v>2.3587572574615479</c:v>
                </c:pt>
                <c:pt idx="83">
                  <c:v>8.9900722503662109</c:v>
                </c:pt>
                <c:pt idx="84">
                  <c:v>5.2089295387268066</c:v>
                </c:pt>
                <c:pt idx="86">
                  <c:v>5.6641950607299805</c:v>
                </c:pt>
                <c:pt idx="87">
                  <c:v>0</c:v>
                </c:pt>
                <c:pt idx="88">
                  <c:v>2.3757448196411133</c:v>
                </c:pt>
                <c:pt idx="89">
                  <c:v>5.7705082893371582</c:v>
                </c:pt>
                <c:pt idx="90">
                  <c:v>3.4258041381835938</c:v>
                </c:pt>
                <c:pt idx="91">
                  <c:v>0</c:v>
                </c:pt>
                <c:pt idx="92">
                  <c:v>2.1788392066955566</c:v>
                </c:pt>
                <c:pt idx="93">
                  <c:v>5.0286202430725098</c:v>
                </c:pt>
                <c:pt idx="94">
                  <c:v>4.6284856796264648</c:v>
                </c:pt>
                <c:pt idx="95">
                  <c:v>9.5000839233398438</c:v>
                </c:pt>
                <c:pt idx="96">
                  <c:v>7.3473997116088867</c:v>
                </c:pt>
                <c:pt idx="97">
                  <c:v>1.5603924989700317</c:v>
                </c:pt>
                <c:pt idx="98">
                  <c:v>10.292532920837402</c:v>
                </c:pt>
                <c:pt idx="99">
                  <c:v>0</c:v>
                </c:pt>
                <c:pt idx="100">
                  <c:v>13.433338165283203</c:v>
                </c:pt>
                <c:pt idx="102">
                  <c:v>7.7049527168273926</c:v>
                </c:pt>
                <c:pt idx="103">
                  <c:v>6.0475072860717773</c:v>
                </c:pt>
                <c:pt idx="104">
                  <c:v>3.502899169921875</c:v>
                </c:pt>
                <c:pt idx="105">
                  <c:v>6.5006108283996582</c:v>
                </c:pt>
                <c:pt idx="106">
                  <c:v>6.4127445220947266</c:v>
                </c:pt>
                <c:pt idx="107">
                  <c:v>1.7988260984420776</c:v>
                </c:pt>
                <c:pt idx="108">
                  <c:v>0.88778126239776611</c:v>
                </c:pt>
                <c:pt idx="109">
                  <c:v>6.5611248016357422</c:v>
                </c:pt>
                <c:pt idx="111">
                  <c:v>5.1450066566467285</c:v>
                </c:pt>
                <c:pt idx="112">
                  <c:v>4.2009382247924805</c:v>
                </c:pt>
                <c:pt idx="113">
                  <c:v>9.9413957595825195</c:v>
                </c:pt>
                <c:pt idx="114">
                  <c:v>1.8497409820556641</c:v>
                </c:pt>
                <c:pt idx="116">
                  <c:v>0</c:v>
                </c:pt>
                <c:pt idx="118">
                  <c:v>7.2766923904418945</c:v>
                </c:pt>
                <c:pt idx="119">
                  <c:v>1.7447675466537476</c:v>
                </c:pt>
                <c:pt idx="120">
                  <c:v>5.5273537635803223</c:v>
                </c:pt>
                <c:pt idx="122">
                  <c:v>6.1261534690856934</c:v>
                </c:pt>
                <c:pt idx="124">
                  <c:v>10.821521759033203</c:v>
                </c:pt>
              </c:numCache>
            </c:numRef>
          </c:yVal>
          <c:smooth val="0"/>
          <c:extLst>
            <c:ext xmlns:c16="http://schemas.microsoft.com/office/drawing/2014/chart" uri="{C3380CC4-5D6E-409C-BE32-E72D297353CC}">
              <c16:uniqueId val="{00000000-E005-4E8F-BEE7-92283DA893A8}"/>
            </c:ext>
          </c:extLst>
        </c:ser>
        <c:ser>
          <c:idx val="1"/>
          <c:order val="1"/>
          <c:tx>
            <c:v>Average</c:v>
          </c:tx>
          <c:spPr>
            <a:ln w="28575">
              <a:solidFill>
                <a:srgbClr val="FF0000"/>
              </a:solidFill>
            </a:ln>
          </c:spPr>
          <c:marker>
            <c:symbol val="none"/>
          </c:marker>
          <c:dPt>
            <c:idx val="0"/>
            <c:bubble3D val="0"/>
            <c:extLst>
              <c:ext xmlns:c16="http://schemas.microsoft.com/office/drawing/2014/chart" uri="{C3380CC4-5D6E-409C-BE32-E72D297353CC}">
                <c16:uniqueId val="{00000001-E005-4E8F-BEE7-92283DA893A8}"/>
              </c:ext>
            </c:extLst>
          </c:dPt>
          <c:xVal>
            <c:numRef>
              <c:f>'Follicular lymphoma raw data'!$O$10:$P$10</c:f>
              <c:numCache>
                <c:formatCode>0</c:formatCode>
                <c:ptCount val="2"/>
                <c:pt idx="0">
                  <c:v>0</c:v>
                </c:pt>
                <c:pt idx="1">
                  <c:v>197</c:v>
                </c:pt>
              </c:numCache>
            </c:numRef>
          </c:xVal>
          <c:yVal>
            <c:numRef>
              <c:f>'Follicular lymphoma raw data'!$O$9:$P$9</c:f>
              <c:numCache>
                <c:formatCode>0.00</c:formatCode>
                <c:ptCount val="2"/>
                <c:pt idx="0">
                  <c:v>4.6106365078971496</c:v>
                </c:pt>
                <c:pt idx="1">
                  <c:v>4.6106365078971496</c:v>
                </c:pt>
              </c:numCache>
            </c:numRef>
          </c:yVal>
          <c:smooth val="0"/>
          <c:extLst>
            <c:ext xmlns:c16="http://schemas.microsoft.com/office/drawing/2014/chart" uri="{C3380CC4-5D6E-409C-BE32-E72D297353CC}">
              <c16:uniqueId val="{00000002-E005-4E8F-BEE7-92283DA893A8}"/>
            </c:ext>
          </c:extLst>
        </c:ser>
        <c:ser>
          <c:idx val="2"/>
          <c:order val="2"/>
          <c:tx>
            <c:v>2SD limits</c:v>
          </c:tx>
          <c:spPr>
            <a:ln w="28575">
              <a:solidFill>
                <a:schemeClr val="tx1"/>
              </a:solidFill>
              <a:prstDash val="sysDot"/>
            </a:ln>
          </c:spPr>
          <c:marker>
            <c:symbol val="none"/>
          </c:marker>
          <c:xVal>
            <c:numRef>
              <c:f>'Follicular lymphoma raw data'!$C$2:$C$151</c:f>
              <c:numCache>
                <c:formatCode>0</c:formatCode>
                <c:ptCount val="150"/>
                <c:pt idx="0">
                  <c:v>0</c:v>
                </c:pt>
                <c:pt idx="1">
                  <c:v>1</c:v>
                </c:pt>
                <c:pt idx="2">
                  <c:v>2</c:v>
                </c:pt>
                <c:pt idx="3">
                  <c:v>3</c:v>
                </c:pt>
                <c:pt idx="4">
                  <c:v>4</c:v>
                </c:pt>
                <c:pt idx="5">
                  <c:v>5</c:v>
                </c:pt>
                <c:pt idx="6">
                  <c:v>6</c:v>
                </c:pt>
                <c:pt idx="7">
                  <c:v>6</c:v>
                </c:pt>
                <c:pt idx="8">
                  <c:v>7</c:v>
                </c:pt>
                <c:pt idx="9">
                  <c:v>7</c:v>
                </c:pt>
                <c:pt idx="10">
                  <c:v>8</c:v>
                </c:pt>
                <c:pt idx="11">
                  <c:v>9</c:v>
                </c:pt>
                <c:pt idx="12">
                  <c:v>12</c:v>
                </c:pt>
                <c:pt idx="13">
                  <c:v>12</c:v>
                </c:pt>
                <c:pt idx="14">
                  <c:v>14</c:v>
                </c:pt>
                <c:pt idx="15">
                  <c:v>16</c:v>
                </c:pt>
                <c:pt idx="16">
                  <c:v>16</c:v>
                </c:pt>
                <c:pt idx="17">
                  <c:v>17</c:v>
                </c:pt>
                <c:pt idx="18">
                  <c:v>18</c:v>
                </c:pt>
                <c:pt idx="19">
                  <c:v>18</c:v>
                </c:pt>
                <c:pt idx="20">
                  <c:v>18</c:v>
                </c:pt>
                <c:pt idx="21">
                  <c:v>18</c:v>
                </c:pt>
                <c:pt idx="22">
                  <c:v>19</c:v>
                </c:pt>
                <c:pt idx="23">
                  <c:v>19</c:v>
                </c:pt>
                <c:pt idx="24">
                  <c:v>19</c:v>
                </c:pt>
                <c:pt idx="25">
                  <c:v>21</c:v>
                </c:pt>
                <c:pt idx="26">
                  <c:v>21</c:v>
                </c:pt>
                <c:pt idx="27">
                  <c:v>22</c:v>
                </c:pt>
                <c:pt idx="28">
                  <c:v>22</c:v>
                </c:pt>
                <c:pt idx="29">
                  <c:v>23</c:v>
                </c:pt>
                <c:pt idx="30">
                  <c:v>24</c:v>
                </c:pt>
                <c:pt idx="31">
                  <c:v>24</c:v>
                </c:pt>
                <c:pt idx="32">
                  <c:v>25</c:v>
                </c:pt>
                <c:pt idx="33">
                  <c:v>25</c:v>
                </c:pt>
                <c:pt idx="34">
                  <c:v>25</c:v>
                </c:pt>
                <c:pt idx="35">
                  <c:v>25</c:v>
                </c:pt>
                <c:pt idx="36">
                  <c:v>26</c:v>
                </c:pt>
                <c:pt idx="37">
                  <c:v>26</c:v>
                </c:pt>
                <c:pt idx="38">
                  <c:v>26</c:v>
                </c:pt>
                <c:pt idx="39">
                  <c:v>26</c:v>
                </c:pt>
                <c:pt idx="40">
                  <c:v>27</c:v>
                </c:pt>
                <c:pt idx="41">
                  <c:v>27</c:v>
                </c:pt>
                <c:pt idx="42">
                  <c:v>27</c:v>
                </c:pt>
                <c:pt idx="43">
                  <c:v>27</c:v>
                </c:pt>
                <c:pt idx="44">
                  <c:v>27</c:v>
                </c:pt>
                <c:pt idx="45">
                  <c:v>28</c:v>
                </c:pt>
                <c:pt idx="46">
                  <c:v>28</c:v>
                </c:pt>
                <c:pt idx="47">
                  <c:v>29</c:v>
                </c:pt>
                <c:pt idx="48">
                  <c:v>30</c:v>
                </c:pt>
                <c:pt idx="49">
                  <c:v>30</c:v>
                </c:pt>
                <c:pt idx="50">
                  <c:v>31</c:v>
                </c:pt>
                <c:pt idx="51">
                  <c:v>31</c:v>
                </c:pt>
                <c:pt idx="52">
                  <c:v>31</c:v>
                </c:pt>
                <c:pt idx="53">
                  <c:v>32</c:v>
                </c:pt>
                <c:pt idx="54">
                  <c:v>33</c:v>
                </c:pt>
                <c:pt idx="55">
                  <c:v>33</c:v>
                </c:pt>
                <c:pt idx="56">
                  <c:v>34</c:v>
                </c:pt>
                <c:pt idx="57">
                  <c:v>34</c:v>
                </c:pt>
                <c:pt idx="58">
                  <c:v>34</c:v>
                </c:pt>
                <c:pt idx="59">
                  <c:v>35</c:v>
                </c:pt>
                <c:pt idx="60">
                  <c:v>36</c:v>
                </c:pt>
                <c:pt idx="61">
                  <c:v>36</c:v>
                </c:pt>
                <c:pt idx="62">
                  <c:v>36</c:v>
                </c:pt>
                <c:pt idx="63">
                  <c:v>36</c:v>
                </c:pt>
                <c:pt idx="64">
                  <c:v>36</c:v>
                </c:pt>
                <c:pt idx="65">
                  <c:v>37</c:v>
                </c:pt>
                <c:pt idx="66">
                  <c:v>38</c:v>
                </c:pt>
                <c:pt idx="67">
                  <c:v>39</c:v>
                </c:pt>
                <c:pt idx="68">
                  <c:v>39</c:v>
                </c:pt>
                <c:pt idx="69">
                  <c:v>40</c:v>
                </c:pt>
                <c:pt idx="70">
                  <c:v>41</c:v>
                </c:pt>
                <c:pt idx="71">
                  <c:v>42</c:v>
                </c:pt>
                <c:pt idx="72">
                  <c:v>42</c:v>
                </c:pt>
                <c:pt idx="73">
                  <c:v>42</c:v>
                </c:pt>
                <c:pt idx="74">
                  <c:v>43</c:v>
                </c:pt>
                <c:pt idx="75">
                  <c:v>43</c:v>
                </c:pt>
                <c:pt idx="76">
                  <c:v>43</c:v>
                </c:pt>
                <c:pt idx="77">
                  <c:v>43</c:v>
                </c:pt>
                <c:pt idx="78">
                  <c:v>45</c:v>
                </c:pt>
                <c:pt idx="79">
                  <c:v>46</c:v>
                </c:pt>
                <c:pt idx="80">
                  <c:v>46</c:v>
                </c:pt>
                <c:pt idx="81">
                  <c:v>50</c:v>
                </c:pt>
                <c:pt idx="82">
                  <c:v>54</c:v>
                </c:pt>
                <c:pt idx="83">
                  <c:v>55</c:v>
                </c:pt>
                <c:pt idx="84">
                  <c:v>55</c:v>
                </c:pt>
                <c:pt idx="85">
                  <c:v>56</c:v>
                </c:pt>
                <c:pt idx="86">
                  <c:v>56</c:v>
                </c:pt>
                <c:pt idx="87">
                  <c:v>56</c:v>
                </c:pt>
                <c:pt idx="88">
                  <c:v>56</c:v>
                </c:pt>
                <c:pt idx="89">
                  <c:v>57</c:v>
                </c:pt>
                <c:pt idx="90">
                  <c:v>57</c:v>
                </c:pt>
                <c:pt idx="91">
                  <c:v>57</c:v>
                </c:pt>
                <c:pt idx="92">
                  <c:v>59</c:v>
                </c:pt>
                <c:pt idx="93">
                  <c:v>60</c:v>
                </c:pt>
                <c:pt idx="94">
                  <c:v>60</c:v>
                </c:pt>
                <c:pt idx="95">
                  <c:v>61</c:v>
                </c:pt>
                <c:pt idx="96">
                  <c:v>62</c:v>
                </c:pt>
                <c:pt idx="97">
                  <c:v>62</c:v>
                </c:pt>
                <c:pt idx="98">
                  <c:v>65</c:v>
                </c:pt>
                <c:pt idx="99">
                  <c:v>65</c:v>
                </c:pt>
                <c:pt idx="100">
                  <c:v>66</c:v>
                </c:pt>
                <c:pt idx="101">
                  <c:v>66</c:v>
                </c:pt>
                <c:pt idx="102">
                  <c:v>68</c:v>
                </c:pt>
                <c:pt idx="103">
                  <c:v>68</c:v>
                </c:pt>
                <c:pt idx="104">
                  <c:v>68</c:v>
                </c:pt>
                <c:pt idx="105">
                  <c:v>72</c:v>
                </c:pt>
                <c:pt idx="106">
                  <c:v>73</c:v>
                </c:pt>
                <c:pt idx="107">
                  <c:v>73</c:v>
                </c:pt>
                <c:pt idx="108">
                  <c:v>73</c:v>
                </c:pt>
                <c:pt idx="109">
                  <c:v>74</c:v>
                </c:pt>
                <c:pt idx="110">
                  <c:v>76</c:v>
                </c:pt>
                <c:pt idx="111">
                  <c:v>76</c:v>
                </c:pt>
                <c:pt idx="112">
                  <c:v>76</c:v>
                </c:pt>
                <c:pt idx="113">
                  <c:v>79</c:v>
                </c:pt>
                <c:pt idx="114">
                  <c:v>84</c:v>
                </c:pt>
                <c:pt idx="115">
                  <c:v>86</c:v>
                </c:pt>
                <c:pt idx="116">
                  <c:v>87</c:v>
                </c:pt>
                <c:pt idx="117">
                  <c:v>96</c:v>
                </c:pt>
                <c:pt idx="118">
                  <c:v>100</c:v>
                </c:pt>
                <c:pt idx="119">
                  <c:v>103</c:v>
                </c:pt>
                <c:pt idx="120">
                  <c:v>105</c:v>
                </c:pt>
                <c:pt idx="121">
                  <c:v>106</c:v>
                </c:pt>
                <c:pt idx="122">
                  <c:v>112</c:v>
                </c:pt>
                <c:pt idx="123">
                  <c:v>116</c:v>
                </c:pt>
                <c:pt idx="124">
                  <c:v>116</c:v>
                </c:pt>
                <c:pt idx="125">
                  <c:v>119</c:v>
                </c:pt>
                <c:pt idx="126">
                  <c:v>123</c:v>
                </c:pt>
                <c:pt idx="127">
                  <c:v>126</c:v>
                </c:pt>
                <c:pt idx="128">
                  <c:v>126</c:v>
                </c:pt>
                <c:pt idx="129">
                  <c:v>129</c:v>
                </c:pt>
                <c:pt idx="130">
                  <c:v>133</c:v>
                </c:pt>
                <c:pt idx="131">
                  <c:v>136</c:v>
                </c:pt>
                <c:pt idx="132">
                  <c:v>140</c:v>
                </c:pt>
                <c:pt idx="133">
                  <c:v>143</c:v>
                </c:pt>
                <c:pt idx="134">
                  <c:v>146</c:v>
                </c:pt>
                <c:pt idx="135">
                  <c:v>150</c:v>
                </c:pt>
                <c:pt idx="136">
                  <c:v>153</c:v>
                </c:pt>
                <c:pt idx="137">
                  <c:v>156</c:v>
                </c:pt>
                <c:pt idx="138">
                  <c:v>160</c:v>
                </c:pt>
                <c:pt idx="139">
                  <c:v>163</c:v>
                </c:pt>
                <c:pt idx="140">
                  <c:v>166</c:v>
                </c:pt>
                <c:pt idx="141">
                  <c:v>170</c:v>
                </c:pt>
                <c:pt idx="142">
                  <c:v>173</c:v>
                </c:pt>
                <c:pt idx="143">
                  <c:v>176</c:v>
                </c:pt>
                <c:pt idx="144">
                  <c:v>180</c:v>
                </c:pt>
                <c:pt idx="145">
                  <c:v>183</c:v>
                </c:pt>
                <c:pt idx="146">
                  <c:v>187</c:v>
                </c:pt>
                <c:pt idx="147">
                  <c:v>190</c:v>
                </c:pt>
                <c:pt idx="148">
                  <c:v>193</c:v>
                </c:pt>
                <c:pt idx="149">
                  <c:v>197</c:v>
                </c:pt>
              </c:numCache>
            </c:numRef>
          </c:xVal>
          <c:yVal>
            <c:numRef>
              <c:f>'Follicular lymphoma raw data'!$E$2:$E$151</c:f>
              <c:numCache>
                <c:formatCode>0</c:formatCode>
                <c:ptCount val="1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4.8971030861139297E-2</c:v>
                </c:pt>
                <c:pt idx="114">
                  <c:v>0.13345795869827271</c:v>
                </c:pt>
                <c:pt idx="115">
                  <c:v>0.16800077259540558</c:v>
                </c:pt>
                <c:pt idx="116">
                  <c:v>0.18552793562412262</c:v>
                </c:pt>
                <c:pt idx="117">
                  <c:v>0.35521617531776428</c:v>
                </c:pt>
                <c:pt idx="118">
                  <c:v>0.44051045179367065</c:v>
                </c:pt>
                <c:pt idx="119">
                  <c:v>0.50993752479553223</c:v>
                </c:pt>
                <c:pt idx="120">
                  <c:v>0.55925273895263672</c:v>
                </c:pt>
                <c:pt idx="121">
                  <c:v>0.58491164445877075</c:v>
                </c:pt>
                <c:pt idx="122">
                  <c:v>0.75499635934829712</c:v>
                </c:pt>
                <c:pt idx="123">
                  <c:v>0.87061214447021484</c:v>
                </c:pt>
                <c:pt idx="124">
                  <c:v>0.87061214447021484</c:v>
                </c:pt>
                <c:pt idx="125">
                  <c:v>0.89360654354095459</c:v>
                </c:pt>
                <c:pt idx="126">
                  <c:v>0.9277794361114502</c:v>
                </c:pt>
                <c:pt idx="127">
                  <c:v>0.95648300647735596</c:v>
                </c:pt>
                <c:pt idx="128">
                  <c:v>0.95648300647735596</c:v>
                </c:pt>
                <c:pt idx="129">
                  <c:v>0.98822170495986938</c:v>
                </c:pt>
                <c:pt idx="130">
                  <c:v>1.0359379053115845</c:v>
                </c:pt>
                <c:pt idx="131">
                  <c:v>1.0763257741928101</c:v>
                </c:pt>
                <c:pt idx="132">
                  <c:v>1.1372075080871582</c:v>
                </c:pt>
                <c:pt idx="133">
                  <c:v>1.1888221502304077</c:v>
                </c:pt>
                <c:pt idx="134">
                  <c:v>1.2461872100830078</c:v>
                </c:pt>
                <c:pt idx="135">
                  <c:v>1.3327493667602539</c:v>
                </c:pt>
                <c:pt idx="136">
                  <c:v>1.3467761278152466</c:v>
                </c:pt>
                <c:pt idx="137">
                  <c:v>1.3627314567565918</c:v>
                </c:pt>
                <c:pt idx="138">
                  <c:v>1.3879690170288086</c:v>
                </c:pt>
                <c:pt idx="139">
                  <c:v>1.4102170467376709</c:v>
                </c:pt>
                <c:pt idx="140">
                  <c:v>1.4356354475021362</c:v>
                </c:pt>
                <c:pt idx="141">
                  <c:v>1.4750171899795532</c:v>
                </c:pt>
                <c:pt idx="142">
                  <c:v>1.50913405418396</c:v>
                </c:pt>
                <c:pt idx="143">
                  <c:v>1.5476162433624268</c:v>
                </c:pt>
                <c:pt idx="144">
                  <c:v>1.6064796447753906</c:v>
                </c:pt>
                <c:pt idx="145">
                  <c:v>1.6472104787826538</c:v>
                </c:pt>
                <c:pt idx="146">
                  <c:v>1.6608906984329224</c:v>
                </c:pt>
                <c:pt idx="147">
                  <c:v>1.6737334728240967</c:v>
                </c:pt>
                <c:pt idx="148">
                  <c:v>1.6890190839767456</c:v>
                </c:pt>
                <c:pt idx="149">
                  <c:v>1.7135918140411377</c:v>
                </c:pt>
              </c:numCache>
            </c:numRef>
          </c:yVal>
          <c:smooth val="0"/>
          <c:extLst>
            <c:ext xmlns:c16="http://schemas.microsoft.com/office/drawing/2014/chart" uri="{C3380CC4-5D6E-409C-BE32-E72D297353CC}">
              <c16:uniqueId val="{00000003-E005-4E8F-BEE7-92283DA893A8}"/>
            </c:ext>
          </c:extLst>
        </c:ser>
        <c:ser>
          <c:idx val="3"/>
          <c:order val="3"/>
          <c:tx>
            <c:v>2SD limit2</c:v>
          </c:tx>
          <c:spPr>
            <a:ln w="28575">
              <a:solidFill>
                <a:schemeClr val="tx1"/>
              </a:solidFill>
              <a:prstDash val="sysDot"/>
            </a:ln>
          </c:spPr>
          <c:marker>
            <c:symbol val="none"/>
          </c:marker>
          <c:xVal>
            <c:numRef>
              <c:f>'Follicular lymphoma raw data'!$C$2:$C$151</c:f>
              <c:numCache>
                <c:formatCode>0</c:formatCode>
                <c:ptCount val="150"/>
                <c:pt idx="0">
                  <c:v>0</c:v>
                </c:pt>
                <c:pt idx="1">
                  <c:v>1</c:v>
                </c:pt>
                <c:pt idx="2">
                  <c:v>2</c:v>
                </c:pt>
                <c:pt idx="3">
                  <c:v>3</c:v>
                </c:pt>
                <c:pt idx="4">
                  <c:v>4</c:v>
                </c:pt>
                <c:pt idx="5">
                  <c:v>5</c:v>
                </c:pt>
                <c:pt idx="6">
                  <c:v>6</c:v>
                </c:pt>
                <c:pt idx="7">
                  <c:v>6</c:v>
                </c:pt>
                <c:pt idx="8">
                  <c:v>7</c:v>
                </c:pt>
                <c:pt idx="9">
                  <c:v>7</c:v>
                </c:pt>
                <c:pt idx="10">
                  <c:v>8</c:v>
                </c:pt>
                <c:pt idx="11">
                  <c:v>9</c:v>
                </c:pt>
                <c:pt idx="12">
                  <c:v>12</c:v>
                </c:pt>
                <c:pt idx="13">
                  <c:v>12</c:v>
                </c:pt>
                <c:pt idx="14">
                  <c:v>14</c:v>
                </c:pt>
                <c:pt idx="15">
                  <c:v>16</c:v>
                </c:pt>
                <c:pt idx="16">
                  <c:v>16</c:v>
                </c:pt>
                <c:pt idx="17">
                  <c:v>17</c:v>
                </c:pt>
                <c:pt idx="18">
                  <c:v>18</c:v>
                </c:pt>
                <c:pt idx="19">
                  <c:v>18</c:v>
                </c:pt>
                <c:pt idx="20">
                  <c:v>18</c:v>
                </c:pt>
                <c:pt idx="21">
                  <c:v>18</c:v>
                </c:pt>
                <c:pt idx="22">
                  <c:v>19</c:v>
                </c:pt>
                <c:pt idx="23">
                  <c:v>19</c:v>
                </c:pt>
                <c:pt idx="24">
                  <c:v>19</c:v>
                </c:pt>
                <c:pt idx="25">
                  <c:v>21</c:v>
                </c:pt>
                <c:pt idx="26">
                  <c:v>21</c:v>
                </c:pt>
                <c:pt idx="27">
                  <c:v>22</c:v>
                </c:pt>
                <c:pt idx="28">
                  <c:v>22</c:v>
                </c:pt>
                <c:pt idx="29">
                  <c:v>23</c:v>
                </c:pt>
                <c:pt idx="30">
                  <c:v>24</c:v>
                </c:pt>
                <c:pt idx="31">
                  <c:v>24</c:v>
                </c:pt>
                <c:pt idx="32">
                  <c:v>25</c:v>
                </c:pt>
                <c:pt idx="33">
                  <c:v>25</c:v>
                </c:pt>
                <c:pt idx="34">
                  <c:v>25</c:v>
                </c:pt>
                <c:pt idx="35">
                  <c:v>25</c:v>
                </c:pt>
                <c:pt idx="36">
                  <c:v>26</c:v>
                </c:pt>
                <c:pt idx="37">
                  <c:v>26</c:v>
                </c:pt>
                <c:pt idx="38">
                  <c:v>26</c:v>
                </c:pt>
                <c:pt idx="39">
                  <c:v>26</c:v>
                </c:pt>
                <c:pt idx="40">
                  <c:v>27</c:v>
                </c:pt>
                <c:pt idx="41">
                  <c:v>27</c:v>
                </c:pt>
                <c:pt idx="42">
                  <c:v>27</c:v>
                </c:pt>
                <c:pt idx="43">
                  <c:v>27</c:v>
                </c:pt>
                <c:pt idx="44">
                  <c:v>27</c:v>
                </c:pt>
                <c:pt idx="45">
                  <c:v>28</c:v>
                </c:pt>
                <c:pt idx="46">
                  <c:v>28</c:v>
                </c:pt>
                <c:pt idx="47">
                  <c:v>29</c:v>
                </c:pt>
                <c:pt idx="48">
                  <c:v>30</c:v>
                </c:pt>
                <c:pt idx="49">
                  <c:v>30</c:v>
                </c:pt>
                <c:pt idx="50">
                  <c:v>31</c:v>
                </c:pt>
                <c:pt idx="51">
                  <c:v>31</c:v>
                </c:pt>
                <c:pt idx="52">
                  <c:v>31</c:v>
                </c:pt>
                <c:pt idx="53">
                  <c:v>32</c:v>
                </c:pt>
                <c:pt idx="54">
                  <c:v>33</c:v>
                </c:pt>
                <c:pt idx="55">
                  <c:v>33</c:v>
                </c:pt>
                <c:pt idx="56">
                  <c:v>34</c:v>
                </c:pt>
                <c:pt idx="57">
                  <c:v>34</c:v>
                </c:pt>
                <c:pt idx="58">
                  <c:v>34</c:v>
                </c:pt>
                <c:pt idx="59">
                  <c:v>35</c:v>
                </c:pt>
                <c:pt idx="60">
                  <c:v>36</c:v>
                </c:pt>
                <c:pt idx="61">
                  <c:v>36</c:v>
                </c:pt>
                <c:pt idx="62">
                  <c:v>36</c:v>
                </c:pt>
                <c:pt idx="63">
                  <c:v>36</c:v>
                </c:pt>
                <c:pt idx="64">
                  <c:v>36</c:v>
                </c:pt>
                <c:pt idx="65">
                  <c:v>37</c:v>
                </c:pt>
                <c:pt idx="66">
                  <c:v>38</c:v>
                </c:pt>
                <c:pt idx="67">
                  <c:v>39</c:v>
                </c:pt>
                <c:pt idx="68">
                  <c:v>39</c:v>
                </c:pt>
                <c:pt idx="69">
                  <c:v>40</c:v>
                </c:pt>
                <c:pt idx="70">
                  <c:v>41</c:v>
                </c:pt>
                <c:pt idx="71">
                  <c:v>42</c:v>
                </c:pt>
                <c:pt idx="72">
                  <c:v>42</c:v>
                </c:pt>
                <c:pt idx="73">
                  <c:v>42</c:v>
                </c:pt>
                <c:pt idx="74">
                  <c:v>43</c:v>
                </c:pt>
                <c:pt idx="75">
                  <c:v>43</c:v>
                </c:pt>
                <c:pt idx="76">
                  <c:v>43</c:v>
                </c:pt>
                <c:pt idx="77">
                  <c:v>43</c:v>
                </c:pt>
                <c:pt idx="78">
                  <c:v>45</c:v>
                </c:pt>
                <c:pt idx="79">
                  <c:v>46</c:v>
                </c:pt>
                <c:pt idx="80">
                  <c:v>46</c:v>
                </c:pt>
                <c:pt idx="81">
                  <c:v>50</c:v>
                </c:pt>
                <c:pt idx="82">
                  <c:v>54</c:v>
                </c:pt>
                <c:pt idx="83">
                  <c:v>55</c:v>
                </c:pt>
                <c:pt idx="84">
                  <c:v>55</c:v>
                </c:pt>
                <c:pt idx="85">
                  <c:v>56</c:v>
                </c:pt>
                <c:pt idx="86">
                  <c:v>56</c:v>
                </c:pt>
                <c:pt idx="87">
                  <c:v>56</c:v>
                </c:pt>
                <c:pt idx="88">
                  <c:v>56</c:v>
                </c:pt>
                <c:pt idx="89">
                  <c:v>57</c:v>
                </c:pt>
                <c:pt idx="90">
                  <c:v>57</c:v>
                </c:pt>
                <c:pt idx="91">
                  <c:v>57</c:v>
                </c:pt>
                <c:pt idx="92">
                  <c:v>59</c:v>
                </c:pt>
                <c:pt idx="93">
                  <c:v>60</c:v>
                </c:pt>
                <c:pt idx="94">
                  <c:v>60</c:v>
                </c:pt>
                <c:pt idx="95">
                  <c:v>61</c:v>
                </c:pt>
                <c:pt idx="96">
                  <c:v>62</c:v>
                </c:pt>
                <c:pt idx="97">
                  <c:v>62</c:v>
                </c:pt>
                <c:pt idx="98">
                  <c:v>65</c:v>
                </c:pt>
                <c:pt idx="99">
                  <c:v>65</c:v>
                </c:pt>
                <c:pt idx="100">
                  <c:v>66</c:v>
                </c:pt>
                <c:pt idx="101">
                  <c:v>66</c:v>
                </c:pt>
                <c:pt idx="102">
                  <c:v>68</c:v>
                </c:pt>
                <c:pt idx="103">
                  <c:v>68</c:v>
                </c:pt>
                <c:pt idx="104">
                  <c:v>68</c:v>
                </c:pt>
                <c:pt idx="105">
                  <c:v>72</c:v>
                </c:pt>
                <c:pt idx="106">
                  <c:v>73</c:v>
                </c:pt>
                <c:pt idx="107">
                  <c:v>73</c:v>
                </c:pt>
                <c:pt idx="108">
                  <c:v>73</c:v>
                </c:pt>
                <c:pt idx="109">
                  <c:v>74</c:v>
                </c:pt>
                <c:pt idx="110">
                  <c:v>76</c:v>
                </c:pt>
                <c:pt idx="111">
                  <c:v>76</c:v>
                </c:pt>
                <c:pt idx="112">
                  <c:v>76</c:v>
                </c:pt>
                <c:pt idx="113">
                  <c:v>79</c:v>
                </c:pt>
                <c:pt idx="114">
                  <c:v>84</c:v>
                </c:pt>
                <c:pt idx="115">
                  <c:v>86</c:v>
                </c:pt>
                <c:pt idx="116">
                  <c:v>87</c:v>
                </c:pt>
                <c:pt idx="117">
                  <c:v>96</c:v>
                </c:pt>
                <c:pt idx="118">
                  <c:v>100</c:v>
                </c:pt>
                <c:pt idx="119">
                  <c:v>103</c:v>
                </c:pt>
                <c:pt idx="120">
                  <c:v>105</c:v>
                </c:pt>
                <c:pt idx="121">
                  <c:v>106</c:v>
                </c:pt>
                <c:pt idx="122">
                  <c:v>112</c:v>
                </c:pt>
                <c:pt idx="123">
                  <c:v>116</c:v>
                </c:pt>
                <c:pt idx="124">
                  <c:v>116</c:v>
                </c:pt>
                <c:pt idx="125">
                  <c:v>119</c:v>
                </c:pt>
                <c:pt idx="126">
                  <c:v>123</c:v>
                </c:pt>
                <c:pt idx="127">
                  <c:v>126</c:v>
                </c:pt>
                <c:pt idx="128">
                  <c:v>126</c:v>
                </c:pt>
                <c:pt idx="129">
                  <c:v>129</c:v>
                </c:pt>
                <c:pt idx="130">
                  <c:v>133</c:v>
                </c:pt>
                <c:pt idx="131">
                  <c:v>136</c:v>
                </c:pt>
                <c:pt idx="132">
                  <c:v>140</c:v>
                </c:pt>
                <c:pt idx="133">
                  <c:v>143</c:v>
                </c:pt>
                <c:pt idx="134">
                  <c:v>146</c:v>
                </c:pt>
                <c:pt idx="135">
                  <c:v>150</c:v>
                </c:pt>
                <c:pt idx="136">
                  <c:v>153</c:v>
                </c:pt>
                <c:pt idx="137">
                  <c:v>156</c:v>
                </c:pt>
                <c:pt idx="138">
                  <c:v>160</c:v>
                </c:pt>
                <c:pt idx="139">
                  <c:v>163</c:v>
                </c:pt>
                <c:pt idx="140">
                  <c:v>166</c:v>
                </c:pt>
                <c:pt idx="141">
                  <c:v>170</c:v>
                </c:pt>
                <c:pt idx="142">
                  <c:v>173</c:v>
                </c:pt>
                <c:pt idx="143">
                  <c:v>176</c:v>
                </c:pt>
                <c:pt idx="144">
                  <c:v>180</c:v>
                </c:pt>
                <c:pt idx="145">
                  <c:v>183</c:v>
                </c:pt>
                <c:pt idx="146">
                  <c:v>187</c:v>
                </c:pt>
                <c:pt idx="147">
                  <c:v>190</c:v>
                </c:pt>
                <c:pt idx="148">
                  <c:v>193</c:v>
                </c:pt>
                <c:pt idx="149">
                  <c:v>197</c:v>
                </c:pt>
              </c:numCache>
            </c:numRef>
          </c:xVal>
          <c:yVal>
            <c:numRef>
              <c:f>'Follicular lymphoma raw data'!$F$2:$F$151</c:f>
              <c:numCache>
                <c:formatCode>0</c:formatCode>
                <c:ptCount val="150"/>
                <c:pt idx="0">
                  <c:v>100</c:v>
                </c:pt>
                <c:pt idx="1">
                  <c:v>47.17645263671875</c:v>
                </c:pt>
                <c:pt idx="2">
                  <c:v>37.380027770996094</c:v>
                </c:pt>
                <c:pt idx="3">
                  <c:v>28.549783706665039</c:v>
                </c:pt>
                <c:pt idx="4">
                  <c:v>23.107053756713867</c:v>
                </c:pt>
                <c:pt idx="5">
                  <c:v>19.523185729980469</c:v>
                </c:pt>
                <c:pt idx="6">
                  <c:v>19.423666000366211</c:v>
                </c:pt>
                <c:pt idx="7">
                  <c:v>19.423666000366211</c:v>
                </c:pt>
                <c:pt idx="8">
                  <c:v>20.13916015625</c:v>
                </c:pt>
                <c:pt idx="9">
                  <c:v>20.13916015625</c:v>
                </c:pt>
                <c:pt idx="10">
                  <c:v>19.657155990600586</c:v>
                </c:pt>
                <c:pt idx="11">
                  <c:v>18.774219512939453</c:v>
                </c:pt>
                <c:pt idx="12">
                  <c:v>15.92536449432373</c:v>
                </c:pt>
                <c:pt idx="13">
                  <c:v>15.92536449432373</c:v>
                </c:pt>
                <c:pt idx="14">
                  <c:v>14.620540618896484</c:v>
                </c:pt>
                <c:pt idx="15">
                  <c:v>14.94777774810791</c:v>
                </c:pt>
                <c:pt idx="16">
                  <c:v>14.94777774810791</c:v>
                </c:pt>
                <c:pt idx="17">
                  <c:v>14.794260025024414</c:v>
                </c:pt>
                <c:pt idx="18">
                  <c:v>14.539859771728516</c:v>
                </c:pt>
                <c:pt idx="19">
                  <c:v>14.539859771728516</c:v>
                </c:pt>
                <c:pt idx="20">
                  <c:v>14.539859771728516</c:v>
                </c:pt>
                <c:pt idx="21">
                  <c:v>14.539859771728516</c:v>
                </c:pt>
                <c:pt idx="22">
                  <c:v>14.228632926940918</c:v>
                </c:pt>
                <c:pt idx="23">
                  <c:v>14.228632926940918</c:v>
                </c:pt>
                <c:pt idx="24">
                  <c:v>14.228632926940918</c:v>
                </c:pt>
                <c:pt idx="25">
                  <c:v>13.53575325012207</c:v>
                </c:pt>
                <c:pt idx="26">
                  <c:v>13.53575325012207</c:v>
                </c:pt>
                <c:pt idx="27">
                  <c:v>13.182416915893555</c:v>
                </c:pt>
                <c:pt idx="28">
                  <c:v>13.182416915893555</c:v>
                </c:pt>
                <c:pt idx="29">
                  <c:v>12.834966659545898</c:v>
                </c:pt>
                <c:pt idx="30">
                  <c:v>12.497588157653809</c:v>
                </c:pt>
                <c:pt idx="31">
                  <c:v>12.497588157653809</c:v>
                </c:pt>
                <c:pt idx="32">
                  <c:v>12.632171630859375</c:v>
                </c:pt>
                <c:pt idx="33">
                  <c:v>12.632171630859375</c:v>
                </c:pt>
                <c:pt idx="34">
                  <c:v>12.632171630859375</c:v>
                </c:pt>
                <c:pt idx="35">
                  <c:v>12.632171630859375</c:v>
                </c:pt>
                <c:pt idx="36">
                  <c:v>12.670069694519043</c:v>
                </c:pt>
                <c:pt idx="37">
                  <c:v>12.670069694519043</c:v>
                </c:pt>
                <c:pt idx="38">
                  <c:v>12.670069694519043</c:v>
                </c:pt>
                <c:pt idx="39">
                  <c:v>12.670069694519043</c:v>
                </c:pt>
                <c:pt idx="40">
                  <c:v>12.634183883666992</c:v>
                </c:pt>
                <c:pt idx="41">
                  <c:v>12.634183883666992</c:v>
                </c:pt>
                <c:pt idx="42">
                  <c:v>12.634183883666992</c:v>
                </c:pt>
                <c:pt idx="43">
                  <c:v>12.634183883666992</c:v>
                </c:pt>
                <c:pt idx="44">
                  <c:v>12.634183883666992</c:v>
                </c:pt>
                <c:pt idx="45">
                  <c:v>12.545893669128418</c:v>
                </c:pt>
                <c:pt idx="46">
                  <c:v>12.545893669128418</c:v>
                </c:pt>
                <c:pt idx="47">
                  <c:v>12.420713424682617</c:v>
                </c:pt>
                <c:pt idx="48">
                  <c:v>12.269972801208496</c:v>
                </c:pt>
                <c:pt idx="49">
                  <c:v>12.269972801208496</c:v>
                </c:pt>
                <c:pt idx="50">
                  <c:v>12.101999282836914</c:v>
                </c:pt>
                <c:pt idx="51">
                  <c:v>12.101999282836914</c:v>
                </c:pt>
                <c:pt idx="52">
                  <c:v>12.101999282836914</c:v>
                </c:pt>
                <c:pt idx="53">
                  <c:v>11.922934532165527</c:v>
                </c:pt>
                <c:pt idx="54">
                  <c:v>11.737325668334961</c:v>
                </c:pt>
                <c:pt idx="55">
                  <c:v>11.737325668334961</c:v>
                </c:pt>
                <c:pt idx="56">
                  <c:v>11.54853630065918</c:v>
                </c:pt>
                <c:pt idx="57">
                  <c:v>11.54853630065918</c:v>
                </c:pt>
                <c:pt idx="58">
                  <c:v>11.54853630065918</c:v>
                </c:pt>
                <c:pt idx="59">
                  <c:v>11.359054565429688</c:v>
                </c:pt>
                <c:pt idx="60">
                  <c:v>11.298572540283203</c:v>
                </c:pt>
                <c:pt idx="61">
                  <c:v>11.298572540283203</c:v>
                </c:pt>
                <c:pt idx="62">
                  <c:v>11.298572540283203</c:v>
                </c:pt>
                <c:pt idx="63">
                  <c:v>11.298572540283203</c:v>
                </c:pt>
                <c:pt idx="64">
                  <c:v>11.298572540283203</c:v>
                </c:pt>
                <c:pt idx="65">
                  <c:v>11.34162425994873</c:v>
                </c:pt>
                <c:pt idx="66">
                  <c:v>11.34371280670166</c:v>
                </c:pt>
                <c:pt idx="67">
                  <c:v>11.313965797424316</c:v>
                </c:pt>
                <c:pt idx="68">
                  <c:v>11.313965797424316</c:v>
                </c:pt>
                <c:pt idx="69">
                  <c:v>11.259548187255859</c:v>
                </c:pt>
                <c:pt idx="70">
                  <c:v>11.186111450195313</c:v>
                </c:pt>
                <c:pt idx="71">
                  <c:v>11.098130226135254</c:v>
                </c:pt>
                <c:pt idx="72">
                  <c:v>11.098130226135254</c:v>
                </c:pt>
                <c:pt idx="73">
                  <c:v>11.098130226135254</c:v>
                </c:pt>
                <c:pt idx="74">
                  <c:v>10.999155044555664</c:v>
                </c:pt>
                <c:pt idx="75">
                  <c:v>10.999155044555664</c:v>
                </c:pt>
                <c:pt idx="76">
                  <c:v>10.999155044555664</c:v>
                </c:pt>
                <c:pt idx="77">
                  <c:v>10.999155044555664</c:v>
                </c:pt>
                <c:pt idx="78">
                  <c:v>10.77897834777832</c:v>
                </c:pt>
                <c:pt idx="79">
                  <c:v>10.661840438842773</c:v>
                </c:pt>
                <c:pt idx="80">
                  <c:v>10.661840438842773</c:v>
                </c:pt>
                <c:pt idx="81">
                  <c:v>10.475614547729492</c:v>
                </c:pt>
                <c:pt idx="82">
                  <c:v>10.350858688354492</c:v>
                </c:pt>
                <c:pt idx="83">
                  <c:v>10.291523933410645</c:v>
                </c:pt>
                <c:pt idx="84">
                  <c:v>10.291523933410645</c:v>
                </c:pt>
                <c:pt idx="85">
                  <c:v>10.22503662109375</c:v>
                </c:pt>
                <c:pt idx="86">
                  <c:v>10.22503662109375</c:v>
                </c:pt>
                <c:pt idx="87">
                  <c:v>10.22503662109375</c:v>
                </c:pt>
                <c:pt idx="88">
                  <c:v>10.22503662109375</c:v>
                </c:pt>
                <c:pt idx="89">
                  <c:v>10.152862548828125</c:v>
                </c:pt>
                <c:pt idx="90">
                  <c:v>10.152862548828125</c:v>
                </c:pt>
                <c:pt idx="91">
                  <c:v>10.152862548828125</c:v>
                </c:pt>
                <c:pt idx="92">
                  <c:v>9.9961490631103516</c:v>
                </c:pt>
                <c:pt idx="93">
                  <c:v>9.9134883880615234</c:v>
                </c:pt>
                <c:pt idx="94">
                  <c:v>9.9134883880615234</c:v>
                </c:pt>
                <c:pt idx="95">
                  <c:v>9.8289604187011719</c:v>
                </c:pt>
                <c:pt idx="96">
                  <c:v>9.8428440093994141</c:v>
                </c:pt>
                <c:pt idx="97">
                  <c:v>9.8428440093994141</c:v>
                </c:pt>
                <c:pt idx="98">
                  <c:v>9.8326530456542969</c:v>
                </c:pt>
                <c:pt idx="99">
                  <c:v>9.8326530456542969</c:v>
                </c:pt>
                <c:pt idx="100">
                  <c:v>9.8078269958496094</c:v>
                </c:pt>
                <c:pt idx="101">
                  <c:v>9.8078269958496094</c:v>
                </c:pt>
                <c:pt idx="102">
                  <c:v>9.7354936599731445</c:v>
                </c:pt>
                <c:pt idx="103">
                  <c:v>9.7354936599731445</c:v>
                </c:pt>
                <c:pt idx="104">
                  <c:v>9.7354936599731445</c:v>
                </c:pt>
                <c:pt idx="105">
                  <c:v>9.5301342010498047</c:v>
                </c:pt>
                <c:pt idx="106">
                  <c:v>9.4707698822021484</c:v>
                </c:pt>
                <c:pt idx="107">
                  <c:v>9.4707698822021484</c:v>
                </c:pt>
                <c:pt idx="108">
                  <c:v>9.4707698822021484</c:v>
                </c:pt>
                <c:pt idx="109">
                  <c:v>9.409358024597168</c:v>
                </c:pt>
                <c:pt idx="110">
                  <c:v>9.3775844573974609</c:v>
                </c:pt>
                <c:pt idx="111">
                  <c:v>9.3775844573974609</c:v>
                </c:pt>
                <c:pt idx="112">
                  <c:v>9.3775844573974609</c:v>
                </c:pt>
                <c:pt idx="113">
                  <c:v>9.3626394271850586</c:v>
                </c:pt>
                <c:pt idx="114">
                  <c:v>9.2166900634765625</c:v>
                </c:pt>
                <c:pt idx="115">
                  <c:v>9.1329755783081055</c:v>
                </c:pt>
                <c:pt idx="116">
                  <c:v>9.0876913070678711</c:v>
                </c:pt>
                <c:pt idx="117">
                  <c:v>8.9443635940551758</c:v>
                </c:pt>
                <c:pt idx="118">
                  <c:v>8.8265504837036133</c:v>
                </c:pt>
                <c:pt idx="119">
                  <c:v>8.7166671752929688</c:v>
                </c:pt>
                <c:pt idx="120">
                  <c:v>8.7089815139770508</c:v>
                </c:pt>
                <c:pt idx="121">
                  <c:v>8.7090978622436523</c:v>
                </c:pt>
                <c:pt idx="122">
                  <c:v>8.6282148361206055</c:v>
                </c:pt>
                <c:pt idx="123">
                  <c:v>8.5233535766601563</c:v>
                </c:pt>
                <c:pt idx="124">
                  <c:v>8.5233535766601563</c:v>
                </c:pt>
                <c:pt idx="125">
                  <c:v>8.4563932418823242</c:v>
                </c:pt>
                <c:pt idx="126">
                  <c:v>8.4478492736816406</c:v>
                </c:pt>
                <c:pt idx="127">
                  <c:v>8.4094171524047852</c:v>
                </c:pt>
                <c:pt idx="128">
                  <c:v>8.4094171524047852</c:v>
                </c:pt>
                <c:pt idx="129">
                  <c:v>8.3518505096435547</c:v>
                </c:pt>
                <c:pt idx="130">
                  <c:v>8.2545442581176758</c:v>
                </c:pt>
                <c:pt idx="131">
                  <c:v>8.2486133575439453</c:v>
                </c:pt>
                <c:pt idx="132">
                  <c:v>8.2215299606323242</c:v>
                </c:pt>
                <c:pt idx="133">
                  <c:v>8.1793937683105469</c:v>
                </c:pt>
                <c:pt idx="134">
                  <c:v>8.1238937377929688</c:v>
                </c:pt>
                <c:pt idx="135">
                  <c:v>8.0667686462402344</c:v>
                </c:pt>
                <c:pt idx="136">
                  <c:v>8.062138557434082</c:v>
                </c:pt>
                <c:pt idx="137">
                  <c:v>8.0385351181030273</c:v>
                </c:pt>
                <c:pt idx="138">
                  <c:v>7.9852194786071777</c:v>
                </c:pt>
                <c:pt idx="139">
                  <c:v>7.9332432746887207</c:v>
                </c:pt>
                <c:pt idx="140">
                  <c:v>7.909703254699707</c:v>
                </c:pt>
                <c:pt idx="141">
                  <c:v>7.8975706100463867</c:v>
                </c:pt>
                <c:pt idx="142">
                  <c:v>7.8713321685791016</c:v>
                </c:pt>
                <c:pt idx="143">
                  <c:v>7.8340587615966797</c:v>
                </c:pt>
                <c:pt idx="144">
                  <c:v>7.7715396881103516</c:v>
                </c:pt>
                <c:pt idx="145">
                  <c:v>7.7705225944519043</c:v>
                </c:pt>
                <c:pt idx="146">
                  <c:v>7.7527008056640625</c:v>
                </c:pt>
                <c:pt idx="147">
                  <c:v>7.7259182929992676</c:v>
                </c:pt>
                <c:pt idx="148">
                  <c:v>7.6903610229492188</c:v>
                </c:pt>
                <c:pt idx="149">
                  <c:v>7.6467418670654297</c:v>
                </c:pt>
              </c:numCache>
            </c:numRef>
          </c:yVal>
          <c:smooth val="0"/>
          <c:extLst>
            <c:ext xmlns:c16="http://schemas.microsoft.com/office/drawing/2014/chart" uri="{C3380CC4-5D6E-409C-BE32-E72D297353CC}">
              <c16:uniqueId val="{00000004-E005-4E8F-BEE7-92283DA893A8}"/>
            </c:ext>
          </c:extLst>
        </c:ser>
        <c:ser>
          <c:idx val="4"/>
          <c:order val="4"/>
          <c:tx>
            <c:v>3SD limits</c:v>
          </c:tx>
          <c:spPr>
            <a:ln w="28575">
              <a:solidFill>
                <a:schemeClr val="tx1"/>
              </a:solidFill>
              <a:prstDash val="sysDash"/>
            </a:ln>
          </c:spPr>
          <c:marker>
            <c:symbol val="none"/>
          </c:marker>
          <c:xVal>
            <c:numRef>
              <c:f>'Follicular lymphoma raw data'!$C$2:$C$151</c:f>
              <c:numCache>
                <c:formatCode>0</c:formatCode>
                <c:ptCount val="150"/>
                <c:pt idx="0">
                  <c:v>0</c:v>
                </c:pt>
                <c:pt idx="1">
                  <c:v>1</c:v>
                </c:pt>
                <c:pt idx="2">
                  <c:v>2</c:v>
                </c:pt>
                <c:pt idx="3">
                  <c:v>3</c:v>
                </c:pt>
                <c:pt idx="4">
                  <c:v>4</c:v>
                </c:pt>
                <c:pt idx="5">
                  <c:v>5</c:v>
                </c:pt>
                <c:pt idx="6">
                  <c:v>6</c:v>
                </c:pt>
                <c:pt idx="7">
                  <c:v>6</c:v>
                </c:pt>
                <c:pt idx="8">
                  <c:v>7</c:v>
                </c:pt>
                <c:pt idx="9">
                  <c:v>7</c:v>
                </c:pt>
                <c:pt idx="10">
                  <c:v>8</c:v>
                </c:pt>
                <c:pt idx="11">
                  <c:v>9</c:v>
                </c:pt>
                <c:pt idx="12">
                  <c:v>12</c:v>
                </c:pt>
                <c:pt idx="13">
                  <c:v>12</c:v>
                </c:pt>
                <c:pt idx="14">
                  <c:v>14</c:v>
                </c:pt>
                <c:pt idx="15">
                  <c:v>16</c:v>
                </c:pt>
                <c:pt idx="16">
                  <c:v>16</c:v>
                </c:pt>
                <c:pt idx="17">
                  <c:v>17</c:v>
                </c:pt>
                <c:pt idx="18">
                  <c:v>18</c:v>
                </c:pt>
                <c:pt idx="19">
                  <c:v>18</c:v>
                </c:pt>
                <c:pt idx="20">
                  <c:v>18</c:v>
                </c:pt>
                <c:pt idx="21">
                  <c:v>18</c:v>
                </c:pt>
                <c:pt idx="22">
                  <c:v>19</c:v>
                </c:pt>
                <c:pt idx="23">
                  <c:v>19</c:v>
                </c:pt>
                <c:pt idx="24">
                  <c:v>19</c:v>
                </c:pt>
                <c:pt idx="25">
                  <c:v>21</c:v>
                </c:pt>
                <c:pt idx="26">
                  <c:v>21</c:v>
                </c:pt>
                <c:pt idx="27">
                  <c:v>22</c:v>
                </c:pt>
                <c:pt idx="28">
                  <c:v>22</c:v>
                </c:pt>
                <c:pt idx="29">
                  <c:v>23</c:v>
                </c:pt>
                <c:pt idx="30">
                  <c:v>24</c:v>
                </c:pt>
                <c:pt idx="31">
                  <c:v>24</c:v>
                </c:pt>
                <c:pt idx="32">
                  <c:v>25</c:v>
                </c:pt>
                <c:pt idx="33">
                  <c:v>25</c:v>
                </c:pt>
                <c:pt idx="34">
                  <c:v>25</c:v>
                </c:pt>
                <c:pt idx="35">
                  <c:v>25</c:v>
                </c:pt>
                <c:pt idx="36">
                  <c:v>26</c:v>
                </c:pt>
                <c:pt idx="37">
                  <c:v>26</c:v>
                </c:pt>
                <c:pt idx="38">
                  <c:v>26</c:v>
                </c:pt>
                <c:pt idx="39">
                  <c:v>26</c:v>
                </c:pt>
                <c:pt idx="40">
                  <c:v>27</c:v>
                </c:pt>
                <c:pt idx="41">
                  <c:v>27</c:v>
                </c:pt>
                <c:pt idx="42">
                  <c:v>27</c:v>
                </c:pt>
                <c:pt idx="43">
                  <c:v>27</c:v>
                </c:pt>
                <c:pt idx="44">
                  <c:v>27</c:v>
                </c:pt>
                <c:pt idx="45">
                  <c:v>28</c:v>
                </c:pt>
                <c:pt idx="46">
                  <c:v>28</c:v>
                </c:pt>
                <c:pt idx="47">
                  <c:v>29</c:v>
                </c:pt>
                <c:pt idx="48">
                  <c:v>30</c:v>
                </c:pt>
                <c:pt idx="49">
                  <c:v>30</c:v>
                </c:pt>
                <c:pt idx="50">
                  <c:v>31</c:v>
                </c:pt>
                <c:pt idx="51">
                  <c:v>31</c:v>
                </c:pt>
                <c:pt idx="52">
                  <c:v>31</c:v>
                </c:pt>
                <c:pt idx="53">
                  <c:v>32</c:v>
                </c:pt>
                <c:pt idx="54">
                  <c:v>33</c:v>
                </c:pt>
                <c:pt idx="55">
                  <c:v>33</c:v>
                </c:pt>
                <c:pt idx="56">
                  <c:v>34</c:v>
                </c:pt>
                <c:pt idx="57">
                  <c:v>34</c:v>
                </c:pt>
                <c:pt idx="58">
                  <c:v>34</c:v>
                </c:pt>
                <c:pt idx="59">
                  <c:v>35</c:v>
                </c:pt>
                <c:pt idx="60">
                  <c:v>36</c:v>
                </c:pt>
                <c:pt idx="61">
                  <c:v>36</c:v>
                </c:pt>
                <c:pt idx="62">
                  <c:v>36</c:v>
                </c:pt>
                <c:pt idx="63">
                  <c:v>36</c:v>
                </c:pt>
                <c:pt idx="64">
                  <c:v>36</c:v>
                </c:pt>
                <c:pt idx="65">
                  <c:v>37</c:v>
                </c:pt>
                <c:pt idx="66">
                  <c:v>38</c:v>
                </c:pt>
                <c:pt idx="67">
                  <c:v>39</c:v>
                </c:pt>
                <c:pt idx="68">
                  <c:v>39</c:v>
                </c:pt>
                <c:pt idx="69">
                  <c:v>40</c:v>
                </c:pt>
                <c:pt idx="70">
                  <c:v>41</c:v>
                </c:pt>
                <c:pt idx="71">
                  <c:v>42</c:v>
                </c:pt>
                <c:pt idx="72">
                  <c:v>42</c:v>
                </c:pt>
                <c:pt idx="73">
                  <c:v>42</c:v>
                </c:pt>
                <c:pt idx="74">
                  <c:v>43</c:v>
                </c:pt>
                <c:pt idx="75">
                  <c:v>43</c:v>
                </c:pt>
                <c:pt idx="76">
                  <c:v>43</c:v>
                </c:pt>
                <c:pt idx="77">
                  <c:v>43</c:v>
                </c:pt>
                <c:pt idx="78">
                  <c:v>45</c:v>
                </c:pt>
                <c:pt idx="79">
                  <c:v>46</c:v>
                </c:pt>
                <c:pt idx="80">
                  <c:v>46</c:v>
                </c:pt>
                <c:pt idx="81">
                  <c:v>50</c:v>
                </c:pt>
                <c:pt idx="82">
                  <c:v>54</c:v>
                </c:pt>
                <c:pt idx="83">
                  <c:v>55</c:v>
                </c:pt>
                <c:pt idx="84">
                  <c:v>55</c:v>
                </c:pt>
                <c:pt idx="85">
                  <c:v>56</c:v>
                </c:pt>
                <c:pt idx="86">
                  <c:v>56</c:v>
                </c:pt>
                <c:pt idx="87">
                  <c:v>56</c:v>
                </c:pt>
                <c:pt idx="88">
                  <c:v>56</c:v>
                </c:pt>
                <c:pt idx="89">
                  <c:v>57</c:v>
                </c:pt>
                <c:pt idx="90">
                  <c:v>57</c:v>
                </c:pt>
                <c:pt idx="91">
                  <c:v>57</c:v>
                </c:pt>
                <c:pt idx="92">
                  <c:v>59</c:v>
                </c:pt>
                <c:pt idx="93">
                  <c:v>60</c:v>
                </c:pt>
                <c:pt idx="94">
                  <c:v>60</c:v>
                </c:pt>
                <c:pt idx="95">
                  <c:v>61</c:v>
                </c:pt>
                <c:pt idx="96">
                  <c:v>62</c:v>
                </c:pt>
                <c:pt idx="97">
                  <c:v>62</c:v>
                </c:pt>
                <c:pt idx="98">
                  <c:v>65</c:v>
                </c:pt>
                <c:pt idx="99">
                  <c:v>65</c:v>
                </c:pt>
                <c:pt idx="100">
                  <c:v>66</c:v>
                </c:pt>
                <c:pt idx="101">
                  <c:v>66</c:v>
                </c:pt>
                <c:pt idx="102">
                  <c:v>68</c:v>
                </c:pt>
                <c:pt idx="103">
                  <c:v>68</c:v>
                </c:pt>
                <c:pt idx="104">
                  <c:v>68</c:v>
                </c:pt>
                <c:pt idx="105">
                  <c:v>72</c:v>
                </c:pt>
                <c:pt idx="106">
                  <c:v>73</c:v>
                </c:pt>
                <c:pt idx="107">
                  <c:v>73</c:v>
                </c:pt>
                <c:pt idx="108">
                  <c:v>73</c:v>
                </c:pt>
                <c:pt idx="109">
                  <c:v>74</c:v>
                </c:pt>
                <c:pt idx="110">
                  <c:v>76</c:v>
                </c:pt>
                <c:pt idx="111">
                  <c:v>76</c:v>
                </c:pt>
                <c:pt idx="112">
                  <c:v>76</c:v>
                </c:pt>
                <c:pt idx="113">
                  <c:v>79</c:v>
                </c:pt>
                <c:pt idx="114">
                  <c:v>84</c:v>
                </c:pt>
                <c:pt idx="115">
                  <c:v>86</c:v>
                </c:pt>
                <c:pt idx="116">
                  <c:v>87</c:v>
                </c:pt>
                <c:pt idx="117">
                  <c:v>96</c:v>
                </c:pt>
                <c:pt idx="118">
                  <c:v>100</c:v>
                </c:pt>
                <c:pt idx="119">
                  <c:v>103</c:v>
                </c:pt>
                <c:pt idx="120">
                  <c:v>105</c:v>
                </c:pt>
                <c:pt idx="121">
                  <c:v>106</c:v>
                </c:pt>
                <c:pt idx="122">
                  <c:v>112</c:v>
                </c:pt>
                <c:pt idx="123">
                  <c:v>116</c:v>
                </c:pt>
                <c:pt idx="124">
                  <c:v>116</c:v>
                </c:pt>
                <c:pt idx="125">
                  <c:v>119</c:v>
                </c:pt>
                <c:pt idx="126">
                  <c:v>123</c:v>
                </c:pt>
                <c:pt idx="127">
                  <c:v>126</c:v>
                </c:pt>
                <c:pt idx="128">
                  <c:v>126</c:v>
                </c:pt>
                <c:pt idx="129">
                  <c:v>129</c:v>
                </c:pt>
                <c:pt idx="130">
                  <c:v>133</c:v>
                </c:pt>
                <c:pt idx="131">
                  <c:v>136</c:v>
                </c:pt>
                <c:pt idx="132">
                  <c:v>140</c:v>
                </c:pt>
                <c:pt idx="133">
                  <c:v>143</c:v>
                </c:pt>
                <c:pt idx="134">
                  <c:v>146</c:v>
                </c:pt>
                <c:pt idx="135">
                  <c:v>150</c:v>
                </c:pt>
                <c:pt idx="136">
                  <c:v>153</c:v>
                </c:pt>
                <c:pt idx="137">
                  <c:v>156</c:v>
                </c:pt>
                <c:pt idx="138">
                  <c:v>160</c:v>
                </c:pt>
                <c:pt idx="139">
                  <c:v>163</c:v>
                </c:pt>
                <c:pt idx="140">
                  <c:v>166</c:v>
                </c:pt>
                <c:pt idx="141">
                  <c:v>170</c:v>
                </c:pt>
                <c:pt idx="142">
                  <c:v>173</c:v>
                </c:pt>
                <c:pt idx="143">
                  <c:v>176</c:v>
                </c:pt>
                <c:pt idx="144">
                  <c:v>180</c:v>
                </c:pt>
                <c:pt idx="145">
                  <c:v>183</c:v>
                </c:pt>
                <c:pt idx="146">
                  <c:v>187</c:v>
                </c:pt>
                <c:pt idx="147">
                  <c:v>190</c:v>
                </c:pt>
                <c:pt idx="148">
                  <c:v>193</c:v>
                </c:pt>
                <c:pt idx="149">
                  <c:v>197</c:v>
                </c:pt>
              </c:numCache>
            </c:numRef>
          </c:xVal>
          <c:yVal>
            <c:numRef>
              <c:f>'Follicular lymphoma raw data'!$G$2:$G$151</c:f>
              <c:numCache>
                <c:formatCode>0</c:formatCode>
                <c:ptCount val="1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2.5374791584908962E-3</c:v>
                </c:pt>
                <c:pt idx="134">
                  <c:v>1.7600070685148239E-2</c:v>
                </c:pt>
                <c:pt idx="135">
                  <c:v>3.9389397948980331E-2</c:v>
                </c:pt>
                <c:pt idx="136">
                  <c:v>5.7250063866376877E-2</c:v>
                </c:pt>
                <c:pt idx="137">
                  <c:v>7.664104551076889E-2</c:v>
                </c:pt>
                <c:pt idx="138">
                  <c:v>0.10527798533439636</c:v>
                </c:pt>
                <c:pt idx="139">
                  <c:v>0.12918137013912201</c:v>
                </c:pt>
                <c:pt idx="140">
                  <c:v>0.15549156069755554</c:v>
                </c:pt>
                <c:pt idx="141">
                  <c:v>0.19489765167236328</c:v>
                </c:pt>
                <c:pt idx="142">
                  <c:v>0.22819124162197113</c:v>
                </c:pt>
                <c:pt idx="143">
                  <c:v>0.26517084240913391</c:v>
                </c:pt>
                <c:pt idx="144">
                  <c:v>0.32107007503509521</c:v>
                </c:pt>
                <c:pt idx="145">
                  <c:v>0.36867284774780273</c:v>
                </c:pt>
                <c:pt idx="146">
                  <c:v>0.44095245003700256</c:v>
                </c:pt>
                <c:pt idx="147">
                  <c:v>0.50274103879928589</c:v>
                </c:pt>
                <c:pt idx="148">
                  <c:v>0.52942430973052979</c:v>
                </c:pt>
                <c:pt idx="149">
                  <c:v>0.54252517223358154</c:v>
                </c:pt>
              </c:numCache>
            </c:numRef>
          </c:yVal>
          <c:smooth val="0"/>
          <c:extLst>
            <c:ext xmlns:c16="http://schemas.microsoft.com/office/drawing/2014/chart" uri="{C3380CC4-5D6E-409C-BE32-E72D297353CC}">
              <c16:uniqueId val="{00000005-E005-4E8F-BEE7-92283DA893A8}"/>
            </c:ext>
          </c:extLst>
        </c:ser>
        <c:ser>
          <c:idx val="5"/>
          <c:order val="5"/>
          <c:tx>
            <c:v>3SD limit2</c:v>
          </c:tx>
          <c:spPr>
            <a:ln w="28575">
              <a:solidFill>
                <a:schemeClr val="tx1"/>
              </a:solidFill>
              <a:prstDash val="sysDash"/>
            </a:ln>
          </c:spPr>
          <c:marker>
            <c:symbol val="none"/>
          </c:marker>
          <c:xVal>
            <c:numRef>
              <c:f>'Follicular lymphoma raw data'!$C$2:$C$151</c:f>
              <c:numCache>
                <c:formatCode>0</c:formatCode>
                <c:ptCount val="150"/>
                <c:pt idx="0">
                  <c:v>0</c:v>
                </c:pt>
                <c:pt idx="1">
                  <c:v>1</c:v>
                </c:pt>
                <c:pt idx="2">
                  <c:v>2</c:v>
                </c:pt>
                <c:pt idx="3">
                  <c:v>3</c:v>
                </c:pt>
                <c:pt idx="4">
                  <c:v>4</c:v>
                </c:pt>
                <c:pt idx="5">
                  <c:v>5</c:v>
                </c:pt>
                <c:pt idx="6">
                  <c:v>6</c:v>
                </c:pt>
                <c:pt idx="7">
                  <c:v>6</c:v>
                </c:pt>
                <c:pt idx="8">
                  <c:v>7</c:v>
                </c:pt>
                <c:pt idx="9">
                  <c:v>7</c:v>
                </c:pt>
                <c:pt idx="10">
                  <c:v>8</c:v>
                </c:pt>
                <c:pt idx="11">
                  <c:v>9</c:v>
                </c:pt>
                <c:pt idx="12">
                  <c:v>12</c:v>
                </c:pt>
                <c:pt idx="13">
                  <c:v>12</c:v>
                </c:pt>
                <c:pt idx="14">
                  <c:v>14</c:v>
                </c:pt>
                <c:pt idx="15">
                  <c:v>16</c:v>
                </c:pt>
                <c:pt idx="16">
                  <c:v>16</c:v>
                </c:pt>
                <c:pt idx="17">
                  <c:v>17</c:v>
                </c:pt>
                <c:pt idx="18">
                  <c:v>18</c:v>
                </c:pt>
                <c:pt idx="19">
                  <c:v>18</c:v>
                </c:pt>
                <c:pt idx="20">
                  <c:v>18</c:v>
                </c:pt>
                <c:pt idx="21">
                  <c:v>18</c:v>
                </c:pt>
                <c:pt idx="22">
                  <c:v>19</c:v>
                </c:pt>
                <c:pt idx="23">
                  <c:v>19</c:v>
                </c:pt>
                <c:pt idx="24">
                  <c:v>19</c:v>
                </c:pt>
                <c:pt idx="25">
                  <c:v>21</c:v>
                </c:pt>
                <c:pt idx="26">
                  <c:v>21</c:v>
                </c:pt>
                <c:pt idx="27">
                  <c:v>22</c:v>
                </c:pt>
                <c:pt idx="28">
                  <c:v>22</c:v>
                </c:pt>
                <c:pt idx="29">
                  <c:v>23</c:v>
                </c:pt>
                <c:pt idx="30">
                  <c:v>24</c:v>
                </c:pt>
                <c:pt idx="31">
                  <c:v>24</c:v>
                </c:pt>
                <c:pt idx="32">
                  <c:v>25</c:v>
                </c:pt>
                <c:pt idx="33">
                  <c:v>25</c:v>
                </c:pt>
                <c:pt idx="34">
                  <c:v>25</c:v>
                </c:pt>
                <c:pt idx="35">
                  <c:v>25</c:v>
                </c:pt>
                <c:pt idx="36">
                  <c:v>26</c:v>
                </c:pt>
                <c:pt idx="37">
                  <c:v>26</c:v>
                </c:pt>
                <c:pt idx="38">
                  <c:v>26</c:v>
                </c:pt>
                <c:pt idx="39">
                  <c:v>26</c:v>
                </c:pt>
                <c:pt idx="40">
                  <c:v>27</c:v>
                </c:pt>
                <c:pt idx="41">
                  <c:v>27</c:v>
                </c:pt>
                <c:pt idx="42">
                  <c:v>27</c:v>
                </c:pt>
                <c:pt idx="43">
                  <c:v>27</c:v>
                </c:pt>
                <c:pt idx="44">
                  <c:v>27</c:v>
                </c:pt>
                <c:pt idx="45">
                  <c:v>28</c:v>
                </c:pt>
                <c:pt idx="46">
                  <c:v>28</c:v>
                </c:pt>
                <c:pt idx="47">
                  <c:v>29</c:v>
                </c:pt>
                <c:pt idx="48">
                  <c:v>30</c:v>
                </c:pt>
                <c:pt idx="49">
                  <c:v>30</c:v>
                </c:pt>
                <c:pt idx="50">
                  <c:v>31</c:v>
                </c:pt>
                <c:pt idx="51">
                  <c:v>31</c:v>
                </c:pt>
                <c:pt idx="52">
                  <c:v>31</c:v>
                </c:pt>
                <c:pt idx="53">
                  <c:v>32</c:v>
                </c:pt>
                <c:pt idx="54">
                  <c:v>33</c:v>
                </c:pt>
                <c:pt idx="55">
                  <c:v>33</c:v>
                </c:pt>
                <c:pt idx="56">
                  <c:v>34</c:v>
                </c:pt>
                <c:pt idx="57">
                  <c:v>34</c:v>
                </c:pt>
                <c:pt idx="58">
                  <c:v>34</c:v>
                </c:pt>
                <c:pt idx="59">
                  <c:v>35</c:v>
                </c:pt>
                <c:pt idx="60">
                  <c:v>36</c:v>
                </c:pt>
                <c:pt idx="61">
                  <c:v>36</c:v>
                </c:pt>
                <c:pt idx="62">
                  <c:v>36</c:v>
                </c:pt>
                <c:pt idx="63">
                  <c:v>36</c:v>
                </c:pt>
                <c:pt idx="64">
                  <c:v>36</c:v>
                </c:pt>
                <c:pt idx="65">
                  <c:v>37</c:v>
                </c:pt>
                <c:pt idx="66">
                  <c:v>38</c:v>
                </c:pt>
                <c:pt idx="67">
                  <c:v>39</c:v>
                </c:pt>
                <c:pt idx="68">
                  <c:v>39</c:v>
                </c:pt>
                <c:pt idx="69">
                  <c:v>40</c:v>
                </c:pt>
                <c:pt idx="70">
                  <c:v>41</c:v>
                </c:pt>
                <c:pt idx="71">
                  <c:v>42</c:v>
                </c:pt>
                <c:pt idx="72">
                  <c:v>42</c:v>
                </c:pt>
                <c:pt idx="73">
                  <c:v>42</c:v>
                </c:pt>
                <c:pt idx="74">
                  <c:v>43</c:v>
                </c:pt>
                <c:pt idx="75">
                  <c:v>43</c:v>
                </c:pt>
                <c:pt idx="76">
                  <c:v>43</c:v>
                </c:pt>
                <c:pt idx="77">
                  <c:v>43</c:v>
                </c:pt>
                <c:pt idx="78">
                  <c:v>45</c:v>
                </c:pt>
                <c:pt idx="79">
                  <c:v>46</c:v>
                </c:pt>
                <c:pt idx="80">
                  <c:v>46</c:v>
                </c:pt>
                <c:pt idx="81">
                  <c:v>50</c:v>
                </c:pt>
                <c:pt idx="82">
                  <c:v>54</c:v>
                </c:pt>
                <c:pt idx="83">
                  <c:v>55</c:v>
                </c:pt>
                <c:pt idx="84">
                  <c:v>55</c:v>
                </c:pt>
                <c:pt idx="85">
                  <c:v>56</c:v>
                </c:pt>
                <c:pt idx="86">
                  <c:v>56</c:v>
                </c:pt>
                <c:pt idx="87">
                  <c:v>56</c:v>
                </c:pt>
                <c:pt idx="88">
                  <c:v>56</c:v>
                </c:pt>
                <c:pt idx="89">
                  <c:v>57</c:v>
                </c:pt>
                <c:pt idx="90">
                  <c:v>57</c:v>
                </c:pt>
                <c:pt idx="91">
                  <c:v>57</c:v>
                </c:pt>
                <c:pt idx="92">
                  <c:v>59</c:v>
                </c:pt>
                <c:pt idx="93">
                  <c:v>60</c:v>
                </c:pt>
                <c:pt idx="94">
                  <c:v>60</c:v>
                </c:pt>
                <c:pt idx="95">
                  <c:v>61</c:v>
                </c:pt>
                <c:pt idx="96">
                  <c:v>62</c:v>
                </c:pt>
                <c:pt idx="97">
                  <c:v>62</c:v>
                </c:pt>
                <c:pt idx="98">
                  <c:v>65</c:v>
                </c:pt>
                <c:pt idx="99">
                  <c:v>65</c:v>
                </c:pt>
                <c:pt idx="100">
                  <c:v>66</c:v>
                </c:pt>
                <c:pt idx="101">
                  <c:v>66</c:v>
                </c:pt>
                <c:pt idx="102">
                  <c:v>68</c:v>
                </c:pt>
                <c:pt idx="103">
                  <c:v>68</c:v>
                </c:pt>
                <c:pt idx="104">
                  <c:v>68</c:v>
                </c:pt>
                <c:pt idx="105">
                  <c:v>72</c:v>
                </c:pt>
                <c:pt idx="106">
                  <c:v>73</c:v>
                </c:pt>
                <c:pt idx="107">
                  <c:v>73</c:v>
                </c:pt>
                <c:pt idx="108">
                  <c:v>73</c:v>
                </c:pt>
                <c:pt idx="109">
                  <c:v>74</c:v>
                </c:pt>
                <c:pt idx="110">
                  <c:v>76</c:v>
                </c:pt>
                <c:pt idx="111">
                  <c:v>76</c:v>
                </c:pt>
                <c:pt idx="112">
                  <c:v>76</c:v>
                </c:pt>
                <c:pt idx="113">
                  <c:v>79</c:v>
                </c:pt>
                <c:pt idx="114">
                  <c:v>84</c:v>
                </c:pt>
                <c:pt idx="115">
                  <c:v>86</c:v>
                </c:pt>
                <c:pt idx="116">
                  <c:v>87</c:v>
                </c:pt>
                <c:pt idx="117">
                  <c:v>96</c:v>
                </c:pt>
                <c:pt idx="118">
                  <c:v>100</c:v>
                </c:pt>
                <c:pt idx="119">
                  <c:v>103</c:v>
                </c:pt>
                <c:pt idx="120">
                  <c:v>105</c:v>
                </c:pt>
                <c:pt idx="121">
                  <c:v>106</c:v>
                </c:pt>
                <c:pt idx="122">
                  <c:v>112</c:v>
                </c:pt>
                <c:pt idx="123">
                  <c:v>116</c:v>
                </c:pt>
                <c:pt idx="124">
                  <c:v>116</c:v>
                </c:pt>
                <c:pt idx="125">
                  <c:v>119</c:v>
                </c:pt>
                <c:pt idx="126">
                  <c:v>123</c:v>
                </c:pt>
                <c:pt idx="127">
                  <c:v>126</c:v>
                </c:pt>
                <c:pt idx="128">
                  <c:v>126</c:v>
                </c:pt>
                <c:pt idx="129">
                  <c:v>129</c:v>
                </c:pt>
                <c:pt idx="130">
                  <c:v>133</c:v>
                </c:pt>
                <c:pt idx="131">
                  <c:v>136</c:v>
                </c:pt>
                <c:pt idx="132">
                  <c:v>140</c:v>
                </c:pt>
                <c:pt idx="133">
                  <c:v>143</c:v>
                </c:pt>
                <c:pt idx="134">
                  <c:v>146</c:v>
                </c:pt>
                <c:pt idx="135">
                  <c:v>150</c:v>
                </c:pt>
                <c:pt idx="136">
                  <c:v>153</c:v>
                </c:pt>
                <c:pt idx="137">
                  <c:v>156</c:v>
                </c:pt>
                <c:pt idx="138">
                  <c:v>160</c:v>
                </c:pt>
                <c:pt idx="139">
                  <c:v>163</c:v>
                </c:pt>
                <c:pt idx="140">
                  <c:v>166</c:v>
                </c:pt>
                <c:pt idx="141">
                  <c:v>170</c:v>
                </c:pt>
                <c:pt idx="142">
                  <c:v>173</c:v>
                </c:pt>
                <c:pt idx="143">
                  <c:v>176</c:v>
                </c:pt>
                <c:pt idx="144">
                  <c:v>180</c:v>
                </c:pt>
                <c:pt idx="145">
                  <c:v>183</c:v>
                </c:pt>
                <c:pt idx="146">
                  <c:v>187</c:v>
                </c:pt>
                <c:pt idx="147">
                  <c:v>190</c:v>
                </c:pt>
                <c:pt idx="148">
                  <c:v>193</c:v>
                </c:pt>
                <c:pt idx="149">
                  <c:v>197</c:v>
                </c:pt>
              </c:numCache>
            </c:numRef>
          </c:xVal>
          <c:yVal>
            <c:numRef>
              <c:f>'Follicular lymphoma raw data'!$H$2:$H$151</c:f>
              <c:numCache>
                <c:formatCode>0</c:formatCode>
                <c:ptCount val="150"/>
                <c:pt idx="0">
                  <c:v>100</c:v>
                </c:pt>
                <c:pt idx="1">
                  <c:v>97.887054443359375</c:v>
                </c:pt>
                <c:pt idx="2">
                  <c:v>77.677383422851563</c:v>
                </c:pt>
                <c:pt idx="3">
                  <c:v>62.011634826660156</c:v>
                </c:pt>
                <c:pt idx="4">
                  <c:v>48.788623809814453</c:v>
                </c:pt>
                <c:pt idx="5">
                  <c:v>39.985797882080078</c:v>
                </c:pt>
                <c:pt idx="6">
                  <c:v>41.541614532470703</c:v>
                </c:pt>
                <c:pt idx="7">
                  <c:v>41.541614532470703</c:v>
                </c:pt>
                <c:pt idx="8">
                  <c:v>38.913986206054688</c:v>
                </c:pt>
                <c:pt idx="9">
                  <c:v>38.913986206054688</c:v>
                </c:pt>
                <c:pt idx="10">
                  <c:v>35.62457275390625</c:v>
                </c:pt>
                <c:pt idx="11">
                  <c:v>32.534748077392578</c:v>
                </c:pt>
                <c:pt idx="12">
                  <c:v>29.090244293212891</c:v>
                </c:pt>
                <c:pt idx="13">
                  <c:v>29.090244293212891</c:v>
                </c:pt>
                <c:pt idx="14">
                  <c:v>27.027467727661133</c:v>
                </c:pt>
                <c:pt idx="15">
                  <c:v>24.59343147277832</c:v>
                </c:pt>
                <c:pt idx="16">
                  <c:v>24.59343147277832</c:v>
                </c:pt>
                <c:pt idx="17">
                  <c:v>23.445724487304688</c:v>
                </c:pt>
                <c:pt idx="18">
                  <c:v>23.301542282104492</c:v>
                </c:pt>
                <c:pt idx="19">
                  <c:v>23.301542282104492</c:v>
                </c:pt>
                <c:pt idx="20">
                  <c:v>23.301542282104492</c:v>
                </c:pt>
                <c:pt idx="21">
                  <c:v>23.301542282104492</c:v>
                </c:pt>
                <c:pt idx="22">
                  <c:v>23.228532791137695</c:v>
                </c:pt>
                <c:pt idx="23">
                  <c:v>23.228532791137695</c:v>
                </c:pt>
                <c:pt idx="24">
                  <c:v>23.228532791137695</c:v>
                </c:pt>
                <c:pt idx="25">
                  <c:v>22.37299919128418</c:v>
                </c:pt>
                <c:pt idx="26">
                  <c:v>22.37299919128418</c:v>
                </c:pt>
                <c:pt idx="27">
                  <c:v>21.789541244506836</c:v>
                </c:pt>
                <c:pt idx="28">
                  <c:v>21.789541244506836</c:v>
                </c:pt>
                <c:pt idx="29">
                  <c:v>21.17132568359375</c:v>
                </c:pt>
                <c:pt idx="30">
                  <c:v>20.545021057128906</c:v>
                </c:pt>
                <c:pt idx="31">
                  <c:v>20.545021057128906</c:v>
                </c:pt>
                <c:pt idx="32">
                  <c:v>19.926546096801758</c:v>
                </c:pt>
                <c:pt idx="33">
                  <c:v>19.926546096801758</c:v>
                </c:pt>
                <c:pt idx="34">
                  <c:v>19.926546096801758</c:v>
                </c:pt>
                <c:pt idx="35">
                  <c:v>19.926546096801758</c:v>
                </c:pt>
                <c:pt idx="36">
                  <c:v>19.773962020874023</c:v>
                </c:pt>
                <c:pt idx="37">
                  <c:v>19.773962020874023</c:v>
                </c:pt>
                <c:pt idx="38">
                  <c:v>19.773962020874023</c:v>
                </c:pt>
                <c:pt idx="39">
                  <c:v>19.773962020874023</c:v>
                </c:pt>
                <c:pt idx="40">
                  <c:v>19.768610000610352</c:v>
                </c:pt>
                <c:pt idx="41">
                  <c:v>19.768610000610352</c:v>
                </c:pt>
                <c:pt idx="42">
                  <c:v>19.768610000610352</c:v>
                </c:pt>
                <c:pt idx="43">
                  <c:v>19.768610000610352</c:v>
                </c:pt>
                <c:pt idx="44">
                  <c:v>19.768610000610352</c:v>
                </c:pt>
                <c:pt idx="45">
                  <c:v>19.616636276245117</c:v>
                </c:pt>
                <c:pt idx="46">
                  <c:v>19.616636276245117</c:v>
                </c:pt>
                <c:pt idx="47">
                  <c:v>19.369091033935547</c:v>
                </c:pt>
                <c:pt idx="48">
                  <c:v>19.060506820678711</c:v>
                </c:pt>
                <c:pt idx="49">
                  <c:v>19.060506820678711</c:v>
                </c:pt>
                <c:pt idx="50">
                  <c:v>18.714433670043945</c:v>
                </c:pt>
                <c:pt idx="51">
                  <c:v>18.714433670043945</c:v>
                </c:pt>
                <c:pt idx="52">
                  <c:v>18.714433670043945</c:v>
                </c:pt>
                <c:pt idx="53">
                  <c:v>18.347028732299805</c:v>
                </c:pt>
                <c:pt idx="54">
                  <c:v>17.969390869140625</c:v>
                </c:pt>
                <c:pt idx="55">
                  <c:v>17.969390869140625</c:v>
                </c:pt>
                <c:pt idx="56">
                  <c:v>17.589157104492188</c:v>
                </c:pt>
                <c:pt idx="57">
                  <c:v>17.589157104492188</c:v>
                </c:pt>
                <c:pt idx="58">
                  <c:v>17.589157104492188</c:v>
                </c:pt>
                <c:pt idx="59">
                  <c:v>17.476594924926758</c:v>
                </c:pt>
                <c:pt idx="60">
                  <c:v>17.481151580810547</c:v>
                </c:pt>
                <c:pt idx="61">
                  <c:v>17.481151580810547</c:v>
                </c:pt>
                <c:pt idx="62">
                  <c:v>17.481151580810547</c:v>
                </c:pt>
                <c:pt idx="63">
                  <c:v>17.481151580810547</c:v>
                </c:pt>
                <c:pt idx="64">
                  <c:v>17.481151580810547</c:v>
                </c:pt>
                <c:pt idx="65">
                  <c:v>17.402002334594727</c:v>
                </c:pt>
                <c:pt idx="66">
                  <c:v>17.26292610168457</c:v>
                </c:pt>
                <c:pt idx="67">
                  <c:v>17.08134651184082</c:v>
                </c:pt>
                <c:pt idx="68">
                  <c:v>17.08134651184082</c:v>
                </c:pt>
                <c:pt idx="69">
                  <c:v>16.870109558105469</c:v>
                </c:pt>
                <c:pt idx="70">
                  <c:v>16.638725280761719</c:v>
                </c:pt>
                <c:pt idx="71">
                  <c:v>16.394260406494141</c:v>
                </c:pt>
                <c:pt idx="72">
                  <c:v>16.394260406494141</c:v>
                </c:pt>
                <c:pt idx="73">
                  <c:v>16.394260406494141</c:v>
                </c:pt>
                <c:pt idx="74">
                  <c:v>16.141969680786133</c:v>
                </c:pt>
                <c:pt idx="75">
                  <c:v>16.141969680786133</c:v>
                </c:pt>
                <c:pt idx="76">
                  <c:v>16.141969680786133</c:v>
                </c:pt>
                <c:pt idx="77">
                  <c:v>16.141969680786133</c:v>
                </c:pt>
                <c:pt idx="78">
                  <c:v>15.864960670471191</c:v>
                </c:pt>
                <c:pt idx="79">
                  <c:v>15.857924461364746</c:v>
                </c:pt>
                <c:pt idx="80">
                  <c:v>15.857924461364746</c:v>
                </c:pt>
                <c:pt idx="81">
                  <c:v>15.444365501403809</c:v>
                </c:pt>
                <c:pt idx="82">
                  <c:v>14.757680892944336</c:v>
                </c:pt>
                <c:pt idx="83">
                  <c:v>14.649021148681641</c:v>
                </c:pt>
                <c:pt idx="84">
                  <c:v>14.649021148681641</c:v>
                </c:pt>
                <c:pt idx="85">
                  <c:v>14.66231632232666</c:v>
                </c:pt>
                <c:pt idx="86">
                  <c:v>14.66231632232666</c:v>
                </c:pt>
                <c:pt idx="87">
                  <c:v>14.66231632232666</c:v>
                </c:pt>
                <c:pt idx="88">
                  <c:v>14.66231632232666</c:v>
                </c:pt>
                <c:pt idx="89">
                  <c:v>14.63914966583252</c:v>
                </c:pt>
                <c:pt idx="90">
                  <c:v>14.63914966583252</c:v>
                </c:pt>
                <c:pt idx="91">
                  <c:v>14.63914966583252</c:v>
                </c:pt>
                <c:pt idx="92">
                  <c:v>14.512191772460938</c:v>
                </c:pt>
                <c:pt idx="93">
                  <c:v>14.419339179992676</c:v>
                </c:pt>
                <c:pt idx="94">
                  <c:v>14.419339179992676</c:v>
                </c:pt>
                <c:pt idx="95">
                  <c:v>14.312460899353027</c:v>
                </c:pt>
                <c:pt idx="96">
                  <c:v>14.194731712341309</c:v>
                </c:pt>
                <c:pt idx="97">
                  <c:v>14.194731712341309</c:v>
                </c:pt>
                <c:pt idx="98">
                  <c:v>13.799829483032227</c:v>
                </c:pt>
                <c:pt idx="99">
                  <c:v>13.799829483032227</c:v>
                </c:pt>
                <c:pt idx="100">
                  <c:v>13.719876289367676</c:v>
                </c:pt>
                <c:pt idx="101">
                  <c:v>13.719876289367676</c:v>
                </c:pt>
                <c:pt idx="102">
                  <c:v>13.71287727355957</c:v>
                </c:pt>
                <c:pt idx="103">
                  <c:v>13.71287727355957</c:v>
                </c:pt>
                <c:pt idx="104">
                  <c:v>13.71287727355957</c:v>
                </c:pt>
                <c:pt idx="105">
                  <c:v>13.476003646850586</c:v>
                </c:pt>
                <c:pt idx="106">
                  <c:v>13.388458251953125</c:v>
                </c:pt>
                <c:pt idx="107">
                  <c:v>13.388458251953125</c:v>
                </c:pt>
                <c:pt idx="108">
                  <c:v>13.388458251953125</c:v>
                </c:pt>
                <c:pt idx="109">
                  <c:v>13.293795585632324</c:v>
                </c:pt>
                <c:pt idx="110">
                  <c:v>13.08889102935791</c:v>
                </c:pt>
                <c:pt idx="111">
                  <c:v>13.08889102935791</c:v>
                </c:pt>
                <c:pt idx="112">
                  <c:v>13.08889102935791</c:v>
                </c:pt>
                <c:pt idx="113">
                  <c:v>12.979849815368652</c:v>
                </c:pt>
                <c:pt idx="114">
                  <c:v>12.758920669555664</c:v>
                </c:pt>
                <c:pt idx="115">
                  <c:v>12.612311363220215</c:v>
                </c:pt>
                <c:pt idx="116">
                  <c:v>12.531866073608398</c:v>
                </c:pt>
                <c:pt idx="117">
                  <c:v>12.193045616149902</c:v>
                </c:pt>
                <c:pt idx="118">
                  <c:v>11.942615509033203</c:v>
                </c:pt>
                <c:pt idx="119">
                  <c:v>11.86420726776123</c:v>
                </c:pt>
                <c:pt idx="120">
                  <c:v>11.833074569702148</c:v>
                </c:pt>
                <c:pt idx="121">
                  <c:v>11.805464744567871</c:v>
                </c:pt>
                <c:pt idx="122">
                  <c:v>11.530618667602539</c:v>
                </c:pt>
                <c:pt idx="123">
                  <c:v>11.43002986907959</c:v>
                </c:pt>
                <c:pt idx="124">
                  <c:v>11.43002986907959</c:v>
                </c:pt>
                <c:pt idx="125">
                  <c:v>11.373956680297852</c:v>
                </c:pt>
                <c:pt idx="126">
                  <c:v>11.229422569274902</c:v>
                </c:pt>
                <c:pt idx="127">
                  <c:v>11.088532447814941</c:v>
                </c:pt>
                <c:pt idx="128">
                  <c:v>11.088532447814941</c:v>
                </c:pt>
                <c:pt idx="129">
                  <c:v>11.058513641357422</c:v>
                </c:pt>
                <c:pt idx="130">
                  <c:v>10.984429359436035</c:v>
                </c:pt>
                <c:pt idx="131">
                  <c:v>10.88714599609375</c:v>
                </c:pt>
                <c:pt idx="132">
                  <c:v>10.737431526184082</c:v>
                </c:pt>
                <c:pt idx="133">
                  <c:v>10.728419303894043</c:v>
                </c:pt>
                <c:pt idx="134">
                  <c:v>10.676663398742676</c:v>
                </c:pt>
                <c:pt idx="135">
                  <c:v>10.562829971313477</c:v>
                </c:pt>
                <c:pt idx="136">
                  <c:v>10.455187797546387</c:v>
                </c:pt>
                <c:pt idx="137">
                  <c:v>10.449217796325684</c:v>
                </c:pt>
                <c:pt idx="138">
                  <c:v>10.388952255249023</c:v>
                </c:pt>
                <c:pt idx="139">
                  <c:v>10.31431770324707</c:v>
                </c:pt>
                <c:pt idx="140">
                  <c:v>10.22255802154541</c:v>
                </c:pt>
                <c:pt idx="141">
                  <c:v>10.195100784301758</c:v>
                </c:pt>
                <c:pt idx="142">
                  <c:v>10.156551361083984</c:v>
                </c:pt>
                <c:pt idx="143">
                  <c:v>10.095291137695313</c:v>
                </c:pt>
                <c:pt idx="144">
                  <c:v>9.9888782501220703</c:v>
                </c:pt>
                <c:pt idx="145">
                  <c:v>9.9757347106933594</c:v>
                </c:pt>
                <c:pt idx="146">
                  <c:v>9.9342498779296875</c:v>
                </c:pt>
                <c:pt idx="147">
                  <c:v>9.879359245300293</c:v>
                </c:pt>
                <c:pt idx="148">
                  <c:v>9.8099784851074219</c:v>
                </c:pt>
                <c:pt idx="149">
                  <c:v>9.7733602523803711</c:v>
                </c:pt>
              </c:numCache>
            </c:numRef>
          </c:yVal>
          <c:smooth val="0"/>
          <c:extLst>
            <c:ext xmlns:c16="http://schemas.microsoft.com/office/drawing/2014/chart" uri="{C3380CC4-5D6E-409C-BE32-E72D297353CC}">
              <c16:uniqueId val="{00000006-E005-4E8F-BEE7-92283DA893A8}"/>
            </c:ext>
          </c:extLst>
        </c:ser>
        <c:ser>
          <c:idx val="6"/>
          <c:order val="6"/>
          <c:tx>
            <c:strRef>
              <c:f>'Follicular lymphoma raw data'!$N$13</c:f>
              <c:strCache>
                <c:ptCount val="1"/>
                <c:pt idx="0">
                  <c:v>Airedale NHS Foundation Trust</c:v>
                </c:pt>
              </c:strCache>
            </c:strRef>
          </c:tx>
          <c:spPr>
            <a:ln w="28575">
              <a:noFill/>
            </a:ln>
          </c:spPr>
          <c:marker>
            <c:symbol val="diamond"/>
            <c:size val="7"/>
            <c:spPr>
              <a:solidFill>
                <a:srgbClr val="FFFF00"/>
              </a:solidFill>
              <a:ln>
                <a:solidFill>
                  <a:schemeClr val="tx1"/>
                </a:solidFill>
              </a:ln>
            </c:spPr>
          </c:marker>
          <c:xVal>
            <c:numRef>
              <c:f>'Follicular lymphoma-funnel plot'!$C$10</c:f>
              <c:numCache>
                <c:formatCode>General</c:formatCode>
                <c:ptCount val="1"/>
                <c:pt idx="0">
                  <c:v>18</c:v>
                </c:pt>
              </c:numCache>
            </c:numRef>
          </c:xVal>
          <c:yVal>
            <c:numRef>
              <c:f>'Follicular lymphoma-funnel plot'!$C$11</c:f>
              <c:numCache>
                <c:formatCode>0.0</c:formatCode>
                <c:ptCount val="1"/>
                <c:pt idx="0">
                  <c:v>3.9517000000000002</c:v>
                </c:pt>
              </c:numCache>
            </c:numRef>
          </c:yVal>
          <c:smooth val="0"/>
          <c:extLst>
            <c:ext xmlns:c16="http://schemas.microsoft.com/office/drawing/2014/chart" uri="{C3380CC4-5D6E-409C-BE32-E72D297353CC}">
              <c16:uniqueId val="{00000009-E005-4E8F-BEE7-92283DA893A8}"/>
            </c:ext>
          </c:extLst>
        </c:ser>
        <c:dLbls>
          <c:showLegendKey val="0"/>
          <c:showVal val="0"/>
          <c:showCatName val="0"/>
          <c:showSerName val="0"/>
          <c:showPercent val="0"/>
          <c:showBubbleSize val="0"/>
        </c:dLbls>
        <c:axId val="147940096"/>
        <c:axId val="147942016"/>
      </c:scatterChart>
      <c:valAx>
        <c:axId val="147940096"/>
        <c:scaling>
          <c:orientation val="minMax"/>
          <c:max val="200"/>
        </c:scaling>
        <c:delete val="0"/>
        <c:axPos val="b"/>
        <c:title>
          <c:tx>
            <c:strRef>
              <c:f>'Follicular lymphoma raw data'!$O$6</c:f>
              <c:strCache>
                <c:ptCount val="1"/>
                <c:pt idx="0">
                  <c:v>Trust caseload (Jan 2017 to Nov 2020)</c:v>
                </c:pt>
              </c:strCache>
            </c:strRef>
          </c:tx>
          <c:overlay val="0"/>
        </c:title>
        <c:numFmt formatCode="0" sourceLinked="1"/>
        <c:majorTickMark val="out"/>
        <c:minorTickMark val="none"/>
        <c:tickLblPos val="low"/>
        <c:crossAx val="147942016"/>
        <c:crosses val="autoZero"/>
        <c:crossBetween val="midCat"/>
      </c:valAx>
      <c:valAx>
        <c:axId val="147942016"/>
        <c:scaling>
          <c:orientation val="minMax"/>
          <c:max val="100"/>
        </c:scaling>
        <c:delete val="0"/>
        <c:axPos val="l"/>
        <c:title>
          <c:tx>
            <c:strRef>
              <c:f>'Follicular lymphoma raw data'!$O$7</c:f>
              <c:strCache>
                <c:ptCount val="1"/>
                <c:pt idx="0">
                  <c:v>Risk-adjusted 30 day post-SACT mortality percentage</c:v>
                </c:pt>
              </c:strCache>
            </c:strRef>
          </c:tx>
          <c:overlay val="0"/>
          <c:txPr>
            <a:bodyPr rot="-5400000" vert="horz"/>
            <a:lstStyle/>
            <a:p>
              <a:pPr>
                <a:defRPr/>
              </a:pPr>
              <a:endParaRPr lang="en-US"/>
            </a:p>
          </c:txPr>
        </c:title>
        <c:numFmt formatCode="0" sourceLinked="1"/>
        <c:majorTickMark val="out"/>
        <c:minorTickMark val="none"/>
        <c:tickLblPos val="nextTo"/>
        <c:crossAx val="147940096"/>
        <c:crosses val="autoZero"/>
        <c:crossBetween val="midCat"/>
      </c:valAx>
    </c:plotArea>
    <c:legend>
      <c:legendPos val="b"/>
      <c:legendEntry>
        <c:idx val="3"/>
        <c:delete val="1"/>
      </c:legendEntry>
      <c:legendEntry>
        <c:idx val="5"/>
        <c:delete val="1"/>
      </c:legendEntry>
      <c:overlay val="0"/>
    </c:legend>
    <c:plotVisOnly val="1"/>
    <c:dispBlanksAs val="gap"/>
    <c:showDLblsOverMax val="0"/>
  </c:chart>
  <c:spPr>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Drop" dropStyle="combo" dx="22" fmlaLink="$C$14" fmlaRange="'Trust lookup'!$C$2:$C$127"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9810750</xdr:colOff>
      <xdr:row>1</xdr:row>
      <xdr:rowOff>85725</xdr:rowOff>
    </xdr:from>
    <xdr:to>
      <xdr:col>3</xdr:col>
      <xdr:colOff>161727</xdr:colOff>
      <xdr:row>6</xdr:row>
      <xdr:rowOff>85606</xdr:rowOff>
    </xdr:to>
    <xdr:pic>
      <xdr:nvPicPr>
        <xdr:cNvPr id="7" name="Picture 6" descr="NHS England logo">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91775" y="276225"/>
          <a:ext cx="1580952" cy="952381"/>
        </a:xfrm>
        <a:prstGeom prst="rect">
          <a:avLst/>
        </a:prstGeom>
      </xdr:spPr>
    </xdr:pic>
    <xdr:clientData/>
  </xdr:twoCellAnchor>
  <xdr:twoCellAnchor editAs="oneCell">
    <xdr:from>
      <xdr:col>0</xdr:col>
      <xdr:colOff>428625</xdr:colOff>
      <xdr:row>1</xdr:row>
      <xdr:rowOff>85725</xdr:rowOff>
    </xdr:from>
    <xdr:to>
      <xdr:col>1</xdr:col>
      <xdr:colOff>2066924</xdr:colOff>
      <xdr:row>6</xdr:row>
      <xdr:rowOff>78475</xdr:rowOff>
    </xdr:to>
    <xdr:pic>
      <xdr:nvPicPr>
        <xdr:cNvPr id="4" name="Picture 3" descr="Logo&#10;&#10;Description automatically generated">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625" y="276225"/>
          <a:ext cx="2219324" cy="945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xdr:row>
          <xdr:rowOff>38100</xdr:rowOff>
        </xdr:from>
        <xdr:to>
          <xdr:col>2</xdr:col>
          <xdr:colOff>3305175</xdr:colOff>
          <xdr:row>4</xdr:row>
          <xdr:rowOff>76200</xdr:rowOff>
        </xdr:to>
        <xdr:sp macro="" textlink="">
          <xdr:nvSpPr>
            <xdr:cNvPr id="26625" name="Drop Down 1" descr="Trust selection box" hidden="1">
              <a:extLst>
                <a:ext uri="{63B3BB69-23CF-44E3-9099-C40C66FF867C}">
                  <a14:compatExt spid="_x0000_s26625"/>
                </a:ext>
                <a:ext uri="{FF2B5EF4-FFF2-40B4-BE49-F238E27FC236}">
                  <a16:creationId xmlns:a16="http://schemas.microsoft.com/office/drawing/2014/main" id="{00000000-0008-0000-0400-000001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790575</xdr:colOff>
      <xdr:row>2</xdr:row>
      <xdr:rowOff>28575</xdr:rowOff>
    </xdr:from>
    <xdr:to>
      <xdr:col>18</xdr:col>
      <xdr:colOff>217950</xdr:colOff>
      <xdr:row>33</xdr:row>
      <xdr:rowOff>91650</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drs.datasets@nhs.ne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hemodataset.nhs.uk/view?rid=280" TargetMode="External"/><Relationship Id="rId2" Type="http://schemas.openxmlformats.org/officeDocument/2006/relationships/hyperlink" Target="https://academic.oup.com/ije/article/49/1/15/5538002" TargetMode="External"/><Relationship Id="rId1" Type="http://schemas.openxmlformats.org/officeDocument/2006/relationships/hyperlink" Target="https://academic.oup.com/ije/article/49/1/16/5476570" TargetMode="External"/><Relationship Id="rId5" Type="http://schemas.openxmlformats.org/officeDocument/2006/relationships/printerSettings" Target="../printerSettings/printerSettings2.bin"/><Relationship Id="rId4" Type="http://schemas.openxmlformats.org/officeDocument/2006/relationships/hyperlink" Target="http://www.ncin.org.uk/view?rid=4299"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icd.who.int/browse10/2016/en" TargetMode="External"/><Relationship Id="rId7" Type="http://schemas.openxmlformats.org/officeDocument/2006/relationships/hyperlink" Target="https://ecog-acrin.org/resources/ecog-performance-status" TargetMode="External"/><Relationship Id="rId2" Type="http://schemas.openxmlformats.org/officeDocument/2006/relationships/hyperlink" Target="https://pubmed.ncbi.nlm.nih.gov/28263996/" TargetMode="External"/><Relationship Id="rId1" Type="http://schemas.openxmlformats.org/officeDocument/2006/relationships/hyperlink" Target="https://www.gov.uk/government/statistics/english-indices-of-deprivation-2019" TargetMode="External"/><Relationship Id="rId6" Type="http://schemas.openxmlformats.org/officeDocument/2006/relationships/hyperlink" Target="https://ecog-acrin.org/resources/ecog-performance-status" TargetMode="External"/><Relationship Id="rId5" Type="http://schemas.openxmlformats.org/officeDocument/2006/relationships/hyperlink" Target="https://ecog-acrin.org/resources/ecog-performance-status" TargetMode="External"/><Relationship Id="rId4" Type="http://schemas.openxmlformats.org/officeDocument/2006/relationships/hyperlink" Target="https://icd.who.int/browse10/2016/e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25D68-DB78-476B-BE11-D5AB98D82FC4}">
  <sheetPr codeName="Sheet1">
    <tabColor rgb="FFFFCCCC"/>
  </sheetPr>
  <dimension ref="A10:P49"/>
  <sheetViews>
    <sheetView showRowColHeaders="0" tabSelected="1" zoomScaleNormal="100" workbookViewId="0"/>
  </sheetViews>
  <sheetFormatPr defaultColWidth="8.7109375" defaultRowHeight="15" x14ac:dyDescent="0.25"/>
  <cols>
    <col min="1" max="1" width="8.7109375" style="2"/>
    <col min="2" max="2" width="159.7109375" style="2" customWidth="1"/>
    <col min="3" max="15" width="8.7109375" style="2"/>
    <col min="16" max="16" width="30" style="2" customWidth="1"/>
    <col min="17" max="17" width="16" style="2" customWidth="1"/>
    <col min="18" max="16384" width="8.7109375" style="2"/>
  </cols>
  <sheetData>
    <row r="10" spans="2:16" ht="26.25" x14ac:dyDescent="0.25">
      <c r="B10" s="5" t="s">
        <v>413</v>
      </c>
      <c r="C10" s="6"/>
      <c r="D10" s="6"/>
      <c r="E10" s="6"/>
      <c r="F10" s="6"/>
      <c r="G10" s="6"/>
      <c r="H10" s="6"/>
      <c r="I10" s="6"/>
      <c r="J10" s="6"/>
      <c r="K10" s="6"/>
      <c r="L10" s="6"/>
      <c r="M10" s="6"/>
      <c r="N10" s="6"/>
      <c r="O10" s="6"/>
      <c r="P10" s="6"/>
    </row>
    <row r="11" spans="2:16" ht="25.5" x14ac:dyDescent="0.25">
      <c r="B11" s="39" t="s">
        <v>346</v>
      </c>
      <c r="C11" s="6"/>
      <c r="D11" s="6"/>
      <c r="E11" s="6"/>
      <c r="F11" s="6"/>
      <c r="G11" s="6"/>
      <c r="H11" s="6"/>
      <c r="I11" s="6"/>
      <c r="J11" s="6"/>
      <c r="K11" s="6"/>
      <c r="L11" s="6"/>
      <c r="M11" s="6"/>
      <c r="N11" s="6"/>
      <c r="O11" s="6"/>
      <c r="P11" s="6"/>
    </row>
    <row r="12" spans="2:16" ht="18.75" customHeight="1" x14ac:dyDescent="0.25">
      <c r="B12" s="5"/>
      <c r="C12" s="6"/>
      <c r="D12" s="6"/>
      <c r="E12" s="6"/>
      <c r="F12" s="6"/>
      <c r="G12" s="6"/>
      <c r="H12" s="6"/>
      <c r="I12" s="6"/>
      <c r="J12" s="6"/>
      <c r="K12" s="6"/>
      <c r="L12" s="6"/>
      <c r="M12" s="6"/>
      <c r="N12" s="6"/>
      <c r="O12" s="6"/>
      <c r="P12" s="6"/>
    </row>
    <row r="13" spans="2:16" ht="47.25" x14ac:dyDescent="0.25">
      <c r="B13" s="92" t="s">
        <v>470</v>
      </c>
      <c r="C13" s="6"/>
      <c r="D13" s="6"/>
      <c r="E13" s="6"/>
      <c r="F13" s="6"/>
      <c r="G13" s="6"/>
      <c r="H13" s="6"/>
      <c r="I13" s="6"/>
      <c r="J13" s="6"/>
      <c r="K13" s="6"/>
      <c r="L13" s="6"/>
      <c r="M13" s="6"/>
      <c r="N13" s="6"/>
      <c r="O13" s="6"/>
      <c r="P13" s="6"/>
    </row>
    <row r="14" spans="2:16" ht="15.75" x14ac:dyDescent="0.25">
      <c r="B14" s="89"/>
      <c r="C14" s="6"/>
      <c r="D14" s="6"/>
      <c r="E14" s="6"/>
      <c r="F14" s="6"/>
      <c r="G14" s="6"/>
      <c r="H14" s="6"/>
      <c r="I14" s="6"/>
      <c r="J14" s="6"/>
      <c r="K14" s="6"/>
      <c r="L14" s="6"/>
      <c r="M14" s="6"/>
      <c r="N14" s="6"/>
      <c r="O14" s="6"/>
      <c r="P14" s="6"/>
    </row>
    <row r="15" spans="2:16" ht="31.5" x14ac:dyDescent="0.25">
      <c r="B15" s="90" t="s">
        <v>452</v>
      </c>
      <c r="C15" s="6"/>
      <c r="D15" s="6"/>
      <c r="E15" s="6"/>
      <c r="F15" s="6"/>
      <c r="G15" s="6"/>
      <c r="H15" s="6"/>
      <c r="I15" s="6"/>
      <c r="J15" s="6"/>
      <c r="K15" s="6"/>
      <c r="L15" s="6"/>
      <c r="M15" s="6"/>
      <c r="N15" s="6"/>
      <c r="O15" s="6"/>
      <c r="P15" s="6"/>
    </row>
    <row r="16" spans="2:16" ht="18.75" customHeight="1" x14ac:dyDescent="0.25">
      <c r="B16" s="43" t="s">
        <v>384</v>
      </c>
      <c r="C16" s="6"/>
      <c r="D16" s="6"/>
      <c r="E16" s="6"/>
      <c r="F16" s="6"/>
      <c r="G16" s="6"/>
      <c r="H16" s="6"/>
      <c r="I16" s="6"/>
      <c r="J16" s="6"/>
      <c r="K16" s="6"/>
      <c r="L16" s="6"/>
      <c r="M16" s="6"/>
      <c r="N16" s="6"/>
      <c r="O16" s="6"/>
      <c r="P16" s="6"/>
    </row>
    <row r="17" spans="1:16" ht="18.75" customHeight="1" x14ac:dyDescent="0.25">
      <c r="B17" s="5"/>
      <c r="C17" s="6"/>
      <c r="D17" s="6"/>
      <c r="E17" s="6"/>
      <c r="F17" s="6"/>
      <c r="G17" s="6"/>
      <c r="H17" s="6"/>
      <c r="I17" s="6"/>
      <c r="J17" s="6"/>
      <c r="K17" s="6"/>
      <c r="L17" s="6"/>
      <c r="M17" s="6"/>
      <c r="N17" s="6"/>
      <c r="O17" s="6"/>
      <c r="P17" s="6"/>
    </row>
    <row r="18" spans="1:16" ht="18.75" customHeight="1" x14ac:dyDescent="0.25">
      <c r="B18" s="7" t="s">
        <v>198</v>
      </c>
      <c r="C18" s="6"/>
      <c r="D18" s="8"/>
      <c r="E18" s="6"/>
      <c r="F18" s="6"/>
      <c r="G18" s="6"/>
      <c r="H18" s="6"/>
      <c r="I18" s="6"/>
      <c r="J18" s="6"/>
      <c r="K18" s="6"/>
      <c r="L18" s="6"/>
      <c r="M18" s="6"/>
      <c r="N18" s="6"/>
      <c r="O18" s="6"/>
      <c r="P18" s="6"/>
    </row>
    <row r="19" spans="1:16" ht="15.75" x14ac:dyDescent="0.25">
      <c r="B19" s="26" t="s">
        <v>200</v>
      </c>
      <c r="C19" s="6"/>
      <c r="D19" s="23"/>
      <c r="E19" s="6"/>
      <c r="F19" s="6"/>
      <c r="G19" s="6"/>
      <c r="H19" s="6"/>
      <c r="I19" s="6"/>
      <c r="J19" s="6"/>
      <c r="K19" s="6"/>
      <c r="L19" s="6"/>
      <c r="M19" s="6"/>
      <c r="N19" s="6"/>
      <c r="O19" s="6"/>
      <c r="P19" s="6"/>
    </row>
    <row r="20" spans="1:16" ht="15.75" x14ac:dyDescent="0.25">
      <c r="A20" s="11"/>
      <c r="B20" s="26" t="s">
        <v>199</v>
      </c>
      <c r="C20" s="11"/>
      <c r="D20" s="23"/>
      <c r="E20" s="11"/>
      <c r="F20" s="11"/>
      <c r="G20" s="11"/>
      <c r="H20" s="11"/>
      <c r="I20" s="11"/>
      <c r="J20" s="11"/>
      <c r="K20" s="6"/>
      <c r="L20" s="6"/>
      <c r="M20" s="6"/>
      <c r="N20" s="6"/>
      <c r="O20" s="6"/>
      <c r="P20" s="6"/>
    </row>
    <row r="21" spans="1:16" ht="15.75" x14ac:dyDescent="0.25">
      <c r="A21" s="11"/>
      <c r="B21" s="22" t="s">
        <v>204</v>
      </c>
      <c r="C21" s="11"/>
      <c r="D21" s="19"/>
      <c r="E21" s="11"/>
      <c r="F21" s="11"/>
      <c r="G21" s="11"/>
      <c r="H21" s="11"/>
      <c r="I21" s="11"/>
      <c r="J21" s="11"/>
      <c r="K21" s="6"/>
      <c r="L21" s="6"/>
      <c r="M21" s="6"/>
      <c r="N21" s="6"/>
      <c r="O21" s="6"/>
      <c r="P21" s="6"/>
    </row>
    <row r="22" spans="1:16" ht="15.75" x14ac:dyDescent="0.25">
      <c r="A22" s="11"/>
      <c r="B22" s="26" t="s">
        <v>366</v>
      </c>
      <c r="C22" s="11"/>
      <c r="D22" s="19"/>
      <c r="E22" s="23"/>
      <c r="F22" s="11"/>
      <c r="G22" s="11"/>
      <c r="H22" s="11"/>
      <c r="I22" s="11"/>
      <c r="J22" s="11"/>
      <c r="K22" s="6"/>
      <c r="L22" s="6"/>
      <c r="M22" s="6"/>
      <c r="N22" s="6"/>
      <c r="O22" s="6"/>
      <c r="P22" s="6"/>
    </row>
    <row r="23" spans="1:16" ht="15.75" x14ac:dyDescent="0.25">
      <c r="A23" s="11"/>
      <c r="B23" s="22" t="s">
        <v>205</v>
      </c>
      <c r="C23" s="11"/>
      <c r="D23" s="19"/>
      <c r="E23" s="11"/>
      <c r="F23" s="11"/>
      <c r="G23" s="11"/>
      <c r="H23" s="11"/>
      <c r="I23" s="11"/>
      <c r="J23" s="11"/>
      <c r="K23" s="6"/>
      <c r="L23" s="6"/>
      <c r="M23" s="6"/>
      <c r="N23" s="6"/>
      <c r="O23" s="6"/>
      <c r="P23" s="6"/>
    </row>
    <row r="24" spans="1:16" ht="15.75" x14ac:dyDescent="0.25">
      <c r="A24" s="11"/>
      <c r="B24" s="26" t="s">
        <v>367</v>
      </c>
      <c r="C24" s="11"/>
      <c r="D24" s="19"/>
      <c r="E24" s="11"/>
      <c r="F24" s="11"/>
      <c r="G24" s="11"/>
      <c r="H24" s="23"/>
      <c r="I24" s="11"/>
      <c r="J24" s="11"/>
      <c r="K24" s="6"/>
      <c r="L24" s="6"/>
      <c r="M24" s="6"/>
      <c r="N24" s="6"/>
      <c r="O24" s="6"/>
      <c r="P24" s="6"/>
    </row>
    <row r="25" spans="1:16" ht="15.75" x14ac:dyDescent="0.25">
      <c r="A25" s="11"/>
      <c r="B25" s="25" t="s">
        <v>208</v>
      </c>
      <c r="C25" s="11"/>
      <c r="D25" s="19"/>
      <c r="E25" s="11"/>
      <c r="F25" s="11"/>
      <c r="G25" s="11"/>
      <c r="H25" s="11"/>
      <c r="I25" s="11"/>
      <c r="J25" s="11"/>
      <c r="K25" s="6"/>
      <c r="L25" s="6"/>
      <c r="M25" s="6"/>
      <c r="N25" s="6"/>
      <c r="O25" s="6"/>
      <c r="P25" s="6"/>
    </row>
    <row r="26" spans="1:16" ht="15.75" x14ac:dyDescent="0.25">
      <c r="A26" s="11"/>
      <c r="B26" s="26" t="s">
        <v>372</v>
      </c>
      <c r="C26" s="11"/>
      <c r="D26" s="19"/>
      <c r="E26" s="11"/>
      <c r="F26" s="26"/>
      <c r="G26" s="11"/>
      <c r="H26" s="11"/>
      <c r="I26" s="11"/>
      <c r="J26" s="11"/>
      <c r="K26" s="6"/>
      <c r="L26" s="6"/>
      <c r="M26" s="6"/>
      <c r="N26" s="6"/>
      <c r="O26" s="6"/>
      <c r="P26" s="6"/>
    </row>
    <row r="27" spans="1:16" ht="15.75" x14ac:dyDescent="0.25">
      <c r="A27" s="11"/>
      <c r="B27" s="26" t="s">
        <v>201</v>
      </c>
      <c r="C27" s="11"/>
      <c r="D27" s="19"/>
      <c r="E27" s="24"/>
      <c r="F27" s="11"/>
      <c r="G27" s="11"/>
      <c r="H27" s="11"/>
      <c r="I27" s="11"/>
      <c r="J27" s="11"/>
      <c r="K27" s="6"/>
      <c r="L27" s="6"/>
      <c r="M27" s="6"/>
      <c r="N27" s="6"/>
      <c r="O27" s="6"/>
      <c r="P27" s="6"/>
    </row>
    <row r="28" spans="1:16" ht="15.75" x14ac:dyDescent="0.25">
      <c r="A28" s="11"/>
      <c r="B28" s="26"/>
      <c r="C28" s="11"/>
      <c r="D28" s="19"/>
      <c r="E28" s="11"/>
      <c r="F28" s="11"/>
      <c r="G28" s="11"/>
      <c r="H28" s="11"/>
      <c r="I28" s="11"/>
      <c r="J28" s="11"/>
      <c r="K28" s="6"/>
      <c r="L28" s="6"/>
      <c r="M28" s="6"/>
      <c r="N28" s="6"/>
      <c r="O28" s="6"/>
      <c r="P28" s="6"/>
    </row>
    <row r="29" spans="1:16" ht="18" x14ac:dyDescent="0.25">
      <c r="A29" s="11"/>
      <c r="B29" s="7" t="s">
        <v>202</v>
      </c>
      <c r="C29" s="11"/>
      <c r="D29" s="19"/>
      <c r="E29" s="11"/>
      <c r="F29" s="11"/>
      <c r="G29" s="11"/>
      <c r="H29" s="11"/>
      <c r="I29" s="11"/>
      <c r="J29" s="11"/>
      <c r="K29" s="6"/>
      <c r="L29" s="6"/>
      <c r="M29" s="6"/>
      <c r="N29" s="6"/>
      <c r="O29" s="6"/>
      <c r="P29" s="6"/>
    </row>
    <row r="30" spans="1:16" x14ac:dyDescent="0.25">
      <c r="B30" s="12" t="s">
        <v>229</v>
      </c>
      <c r="C30" s="6"/>
      <c r="D30" s="8"/>
      <c r="E30" s="6"/>
      <c r="F30" s="6"/>
      <c r="G30" s="6"/>
      <c r="H30" s="6"/>
      <c r="I30" s="6"/>
      <c r="J30" s="6"/>
      <c r="K30" s="6"/>
      <c r="L30" s="6"/>
      <c r="M30" s="6"/>
      <c r="N30" s="6"/>
      <c r="O30" s="6"/>
      <c r="P30" s="6"/>
    </row>
    <row r="31" spans="1:16" ht="15.75" x14ac:dyDescent="0.25">
      <c r="B31" s="9" t="s">
        <v>471</v>
      </c>
      <c r="C31" s="11"/>
      <c r="D31" s="11"/>
      <c r="E31" s="11"/>
      <c r="F31" s="11"/>
      <c r="G31" s="11"/>
      <c r="H31" s="11"/>
      <c r="I31" s="11"/>
      <c r="J31" s="11"/>
      <c r="K31" s="11"/>
      <c r="L31" s="11"/>
      <c r="M31" s="11"/>
      <c r="N31" s="11"/>
      <c r="O31" s="11"/>
      <c r="P31" s="11"/>
    </row>
    <row r="32" spans="1:16" x14ac:dyDescent="0.25">
      <c r="B32" s="10"/>
      <c r="C32" s="6"/>
      <c r="D32" s="6"/>
      <c r="E32" s="6"/>
      <c r="F32" s="6"/>
      <c r="G32" s="6"/>
      <c r="H32" s="6"/>
      <c r="I32" s="6"/>
      <c r="J32" s="6"/>
      <c r="K32" s="6"/>
      <c r="L32" s="6"/>
      <c r="M32" s="6"/>
      <c r="N32" s="6"/>
      <c r="O32" s="6"/>
      <c r="P32" s="6"/>
    </row>
    <row r="33" spans="2:16" ht="18" x14ac:dyDescent="0.25">
      <c r="B33" s="7" t="s">
        <v>203</v>
      </c>
      <c r="C33" s="11"/>
      <c r="E33" s="11"/>
      <c r="F33" s="6"/>
      <c r="G33" s="6"/>
      <c r="H33" s="6"/>
      <c r="I33" s="6"/>
      <c r="J33" s="6"/>
      <c r="K33" s="6"/>
      <c r="L33" s="6"/>
      <c r="M33" s="6"/>
      <c r="N33" s="6"/>
      <c r="O33" s="6"/>
      <c r="P33" s="6"/>
    </row>
    <row r="34" spans="2:16" ht="15.75" x14ac:dyDescent="0.25">
      <c r="B34" s="11" t="s">
        <v>370</v>
      </c>
      <c r="C34" s="6"/>
      <c r="D34" s="6"/>
      <c r="E34" s="6"/>
      <c r="F34" s="6"/>
      <c r="G34" s="6"/>
      <c r="H34" s="6"/>
      <c r="I34" s="6"/>
      <c r="J34" s="6"/>
      <c r="K34" s="6"/>
      <c r="L34" s="6"/>
      <c r="M34" s="6"/>
      <c r="N34" s="6"/>
      <c r="O34" s="6"/>
      <c r="P34" s="6"/>
    </row>
    <row r="35" spans="2:16" x14ac:dyDescent="0.25">
      <c r="C35" s="6"/>
      <c r="D35" s="6"/>
      <c r="E35" s="6"/>
      <c r="F35" s="6"/>
      <c r="G35" s="6"/>
      <c r="H35" s="6"/>
      <c r="I35" s="6"/>
      <c r="J35" s="6"/>
      <c r="K35" s="6"/>
      <c r="L35" s="6"/>
      <c r="M35" s="6"/>
      <c r="N35" s="6"/>
      <c r="O35" s="6"/>
      <c r="P35" s="6"/>
    </row>
    <row r="36" spans="2:16" ht="15.75" x14ac:dyDescent="0.25">
      <c r="B36" s="43" t="s">
        <v>385</v>
      </c>
      <c r="D36" s="13"/>
    </row>
    <row r="37" spans="2:16" ht="15.75" x14ac:dyDescent="0.25">
      <c r="B37" s="11" t="s">
        <v>386</v>
      </c>
      <c r="D37" s="13"/>
    </row>
    <row r="38" spans="2:16" ht="15.75" x14ac:dyDescent="0.25">
      <c r="B38" s="91" t="s">
        <v>492</v>
      </c>
    </row>
    <row r="39" spans="2:16" ht="15.75" x14ac:dyDescent="0.25">
      <c r="B39" s="91" t="s">
        <v>426</v>
      </c>
    </row>
    <row r="40" spans="2:16" ht="15.75" x14ac:dyDescent="0.25">
      <c r="B40" s="91" t="s">
        <v>472</v>
      </c>
    </row>
    <row r="41" spans="2:16" ht="15.75" x14ac:dyDescent="0.25">
      <c r="B41" s="91"/>
    </row>
    <row r="44" spans="2:16" x14ac:dyDescent="0.25">
      <c r="E44" s="13"/>
    </row>
    <row r="46" spans="2:16" x14ac:dyDescent="0.25">
      <c r="B46" s="36"/>
    </row>
    <row r="49" spans="3:3" ht="15.75" x14ac:dyDescent="0.25">
      <c r="C49" s="9"/>
    </row>
  </sheetData>
  <hyperlinks>
    <hyperlink ref="B27" location="Acknowledgements!A1" display="Acknowledgements " xr:uid="{5FC06A57-59A9-435D-B802-7E0629ED6665}"/>
    <hyperlink ref="B20" location="Definitions!A1" display="Definitions" xr:uid="{4E7BC921-E700-458E-9148-DB96425B5D22}"/>
    <hyperlink ref="B24" location="'Follicular lymphoma-funnel plot'!A1" display="Follicular lymphoma (please select your trust here)" xr:uid="{5B1F1C2B-E519-4306-BDB2-7DF9113DB05F}"/>
    <hyperlink ref="B22" location="'Follicular lymphoma-data table'!A1" display="Follicular lymphoma" xr:uid="{BB6F5C85-DC95-4592-B11C-A7B3341B443C}"/>
    <hyperlink ref="B19" location="Methodology!A1" display="Methodology" xr:uid="{66D47099-663B-44BF-94FB-DA969B434DFE}"/>
    <hyperlink ref="B26" location="'Excluded treatment regimens'!A1" display="Excluded treatment regimens" xr:uid="{F06D6324-B681-48EC-B104-D043AA6B8B30}"/>
    <hyperlink ref="B31" r:id="rId1" xr:uid="{5A0FFA60-0E00-4937-9853-531222AF76A8}"/>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779F8-522D-409A-B8CD-5391D1B2B66E}">
  <sheetPr codeName="Sheet2">
    <tabColor rgb="FFFFCCCC"/>
  </sheetPr>
  <dimension ref="B4:E61"/>
  <sheetViews>
    <sheetView showRowColHeaders="0" zoomScaleNormal="100" workbookViewId="0"/>
  </sheetViews>
  <sheetFormatPr defaultColWidth="9.140625" defaultRowHeight="15" x14ac:dyDescent="0.2"/>
  <cols>
    <col min="1" max="1" width="9.140625" style="11"/>
    <col min="2" max="2" width="97.140625" style="11" customWidth="1"/>
    <col min="3" max="16384" width="9.140625" style="11"/>
  </cols>
  <sheetData>
    <row r="4" spans="2:2" ht="26.25" x14ac:dyDescent="0.2">
      <c r="B4" s="5" t="s">
        <v>200</v>
      </c>
    </row>
    <row r="6" spans="2:2" x14ac:dyDescent="0.2">
      <c r="B6" s="11" t="s">
        <v>417</v>
      </c>
    </row>
    <row r="7" spans="2:2" x14ac:dyDescent="0.2">
      <c r="B7" s="11" t="s">
        <v>453</v>
      </c>
    </row>
    <row r="8" spans="2:2" x14ac:dyDescent="0.2">
      <c r="B8" s="11" t="s">
        <v>454</v>
      </c>
    </row>
    <row r="9" spans="2:2" x14ac:dyDescent="0.2">
      <c r="B9" s="75" t="s">
        <v>474</v>
      </c>
    </row>
    <row r="10" spans="2:2" x14ac:dyDescent="0.2">
      <c r="B10" s="75" t="s">
        <v>475</v>
      </c>
    </row>
    <row r="11" spans="2:2" x14ac:dyDescent="0.2">
      <c r="B11" s="75" t="s">
        <v>476</v>
      </c>
    </row>
    <row r="12" spans="2:2" x14ac:dyDescent="0.2">
      <c r="B12" s="75" t="s">
        <v>455</v>
      </c>
    </row>
    <row r="13" spans="2:2" x14ac:dyDescent="0.2">
      <c r="B13" s="75" t="s">
        <v>456</v>
      </c>
    </row>
    <row r="14" spans="2:2" x14ac:dyDescent="0.2">
      <c r="B14" s="11" t="s">
        <v>477</v>
      </c>
    </row>
    <row r="15" spans="2:2" x14ac:dyDescent="0.2">
      <c r="B15" s="75" t="s">
        <v>457</v>
      </c>
    </row>
    <row r="17" spans="2:2" ht="15.75" x14ac:dyDescent="0.25">
      <c r="B17" s="45" t="s">
        <v>387</v>
      </c>
    </row>
    <row r="18" spans="2:2" x14ac:dyDescent="0.2">
      <c r="B18" s="93" t="s">
        <v>388</v>
      </c>
    </row>
    <row r="19" spans="2:2" x14ac:dyDescent="0.2">
      <c r="B19" s="11" t="s">
        <v>389</v>
      </c>
    </row>
    <row r="20" spans="2:2" x14ac:dyDescent="0.2">
      <c r="B20" s="93"/>
    </row>
    <row r="21" spans="2:2" ht="15.75" x14ac:dyDescent="0.25">
      <c r="B21" s="45" t="s">
        <v>390</v>
      </c>
    </row>
    <row r="22" spans="2:2" x14ac:dyDescent="0.2">
      <c r="B22" s="11" t="s">
        <v>458</v>
      </c>
    </row>
    <row r="23" spans="2:2" x14ac:dyDescent="0.2">
      <c r="B23" s="11" t="s">
        <v>478</v>
      </c>
    </row>
    <row r="24" spans="2:2" x14ac:dyDescent="0.2">
      <c r="B24" s="11" t="s">
        <v>468</v>
      </c>
    </row>
    <row r="25" spans="2:2" x14ac:dyDescent="0.2">
      <c r="B25" s="11" t="s">
        <v>469</v>
      </c>
    </row>
    <row r="26" spans="2:2" x14ac:dyDescent="0.2">
      <c r="B26" s="11" t="s">
        <v>459</v>
      </c>
    </row>
    <row r="28" spans="2:2" ht="15.75" x14ac:dyDescent="0.25">
      <c r="B28" s="45" t="s">
        <v>391</v>
      </c>
    </row>
    <row r="29" spans="2:2" x14ac:dyDescent="0.2">
      <c r="B29" s="11" t="s">
        <v>392</v>
      </c>
    </row>
    <row r="30" spans="2:2" x14ac:dyDescent="0.2">
      <c r="B30" s="11" t="s">
        <v>393</v>
      </c>
    </row>
    <row r="31" spans="2:2" x14ac:dyDescent="0.2">
      <c r="B31" s="11" t="s">
        <v>394</v>
      </c>
    </row>
    <row r="32" spans="2:2" x14ac:dyDescent="0.2">
      <c r="B32" s="11" t="s">
        <v>395</v>
      </c>
    </row>
    <row r="33" spans="2:2" x14ac:dyDescent="0.2">
      <c r="B33" s="11" t="s">
        <v>396</v>
      </c>
    </row>
    <row r="35" spans="2:2" ht="15.75" x14ac:dyDescent="0.25">
      <c r="B35" s="45" t="s">
        <v>414</v>
      </c>
    </row>
    <row r="36" spans="2:2" x14ac:dyDescent="0.2">
      <c r="B36" s="11" t="s">
        <v>460</v>
      </c>
    </row>
    <row r="37" spans="2:2" ht="18" x14ac:dyDescent="0.2">
      <c r="B37" s="11" t="s">
        <v>479</v>
      </c>
    </row>
    <row r="39" spans="2:2" ht="15.75" x14ac:dyDescent="0.25">
      <c r="B39" s="45" t="s">
        <v>397</v>
      </c>
    </row>
    <row r="40" spans="2:2" x14ac:dyDescent="0.2">
      <c r="B40" s="11" t="s">
        <v>398</v>
      </c>
    </row>
    <row r="42" spans="2:2" ht="15.75" x14ac:dyDescent="0.25">
      <c r="B42" s="45" t="s">
        <v>399</v>
      </c>
    </row>
    <row r="43" spans="2:2" ht="16.5" x14ac:dyDescent="0.25">
      <c r="B43" s="75" t="s">
        <v>480</v>
      </c>
    </row>
    <row r="44" spans="2:2" x14ac:dyDescent="0.2">
      <c r="B44" s="11" t="s">
        <v>461</v>
      </c>
    </row>
    <row r="45" spans="2:2" x14ac:dyDescent="0.2">
      <c r="B45" s="94" t="s">
        <v>402</v>
      </c>
    </row>
    <row r="46" spans="2:2" x14ac:dyDescent="0.2">
      <c r="B46" s="94" t="s">
        <v>400</v>
      </c>
    </row>
    <row r="47" spans="2:2" x14ac:dyDescent="0.2">
      <c r="B47" s="95" t="s">
        <v>401</v>
      </c>
    </row>
    <row r="48" spans="2:2" x14ac:dyDescent="0.2">
      <c r="B48" s="95" t="s">
        <v>420</v>
      </c>
    </row>
    <row r="49" spans="2:5" ht="15" customHeight="1" x14ac:dyDescent="0.2">
      <c r="B49" s="94" t="s">
        <v>462</v>
      </c>
    </row>
    <row r="50" spans="2:5" x14ac:dyDescent="0.2">
      <c r="B50" s="118" t="s">
        <v>481</v>
      </c>
    </row>
    <row r="51" spans="2:5" x14ac:dyDescent="0.2">
      <c r="B51" s="118" t="s">
        <v>463</v>
      </c>
    </row>
    <row r="52" spans="2:5" x14ac:dyDescent="0.2">
      <c r="B52" s="118" t="s">
        <v>464</v>
      </c>
    </row>
    <row r="53" spans="2:5" x14ac:dyDescent="0.2">
      <c r="B53" s="94" t="s">
        <v>494</v>
      </c>
    </row>
    <row r="54" spans="2:5" x14ac:dyDescent="0.2">
      <c r="B54" s="118" t="s">
        <v>495</v>
      </c>
    </row>
    <row r="55" spans="2:5" x14ac:dyDescent="0.2">
      <c r="B55" s="94" t="s">
        <v>496</v>
      </c>
    </row>
    <row r="57" spans="2:5" ht="15.75" x14ac:dyDescent="0.25">
      <c r="B57" s="96" t="s">
        <v>427</v>
      </c>
    </row>
    <row r="58" spans="2:5" ht="15.75" x14ac:dyDescent="0.25">
      <c r="B58" s="97" t="s">
        <v>428</v>
      </c>
    </row>
    <row r="59" spans="2:5" ht="15.75" x14ac:dyDescent="0.25">
      <c r="B59" s="97" t="s">
        <v>429</v>
      </c>
    </row>
    <row r="60" spans="2:5" ht="15.75" x14ac:dyDescent="0.25">
      <c r="B60" s="124" t="s">
        <v>482</v>
      </c>
      <c r="C60" s="124"/>
      <c r="D60" s="124"/>
      <c r="E60" s="124"/>
    </row>
    <row r="61" spans="2:5" x14ac:dyDescent="0.2">
      <c r="B61" s="17"/>
    </row>
  </sheetData>
  <mergeCells count="1">
    <mergeCell ref="B60:E60"/>
  </mergeCells>
  <hyperlinks>
    <hyperlink ref="B57" r:id="rId1" xr:uid="{B1AD8AAE-F795-4225-A583-E98951FE91AA}"/>
    <hyperlink ref="B58" r:id="rId2" xr:uid="{11F25B4F-0CE0-4FD4-88AA-6B2D39235C57}"/>
    <hyperlink ref="B59" r:id="rId3" display="* CDF methodology document published here" xr:uid="{D158ABF1-7271-499A-AE75-700F58C1634C}"/>
    <hyperlink ref="B60" r:id="rId4" display="†† Linking treatment tables – chemotherapy, tumour resections and radiotherapy SOP v4.6 published here" xr:uid="{49B3D56C-F774-41CA-801C-75263BB4739A}"/>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37EBE-D729-4D45-86A1-A08E1A6556EC}">
  <sheetPr codeName="Sheet3">
    <tabColor rgb="FFFFCCCC"/>
  </sheetPr>
  <dimension ref="A4:R57"/>
  <sheetViews>
    <sheetView showRowColHeaders="0" zoomScaleNormal="100" workbookViewId="0"/>
  </sheetViews>
  <sheetFormatPr defaultColWidth="9.140625" defaultRowHeight="15" x14ac:dyDescent="0.2"/>
  <cols>
    <col min="1" max="1" width="9.140625" style="11"/>
    <col min="2" max="2" width="34" style="11" customWidth="1"/>
    <col min="3" max="3" width="20.85546875" style="11" customWidth="1"/>
    <col min="4" max="4" width="37.85546875" style="11" customWidth="1"/>
    <col min="5" max="16" width="9.140625" style="11"/>
    <col min="17" max="17" width="13" style="11" customWidth="1"/>
    <col min="18" max="16384" width="9.140625" style="11"/>
  </cols>
  <sheetData>
    <row r="4" spans="2:2" ht="26.25" x14ac:dyDescent="0.2">
      <c r="B4" s="5" t="s">
        <v>199</v>
      </c>
    </row>
    <row r="6" spans="2:2" x14ac:dyDescent="0.2">
      <c r="B6" s="11" t="s">
        <v>442</v>
      </c>
    </row>
    <row r="7" spans="2:2" x14ac:dyDescent="0.2">
      <c r="B7" s="11" t="s">
        <v>443</v>
      </c>
    </row>
    <row r="8" spans="2:2" x14ac:dyDescent="0.2">
      <c r="B8" s="11" t="s">
        <v>444</v>
      </c>
    </row>
    <row r="9" spans="2:2" x14ac:dyDescent="0.2">
      <c r="B9" s="11" t="s">
        <v>445</v>
      </c>
    </row>
    <row r="11" spans="2:2" x14ac:dyDescent="0.2">
      <c r="B11" s="44" t="s">
        <v>403</v>
      </c>
    </row>
    <row r="13" spans="2:2" x14ac:dyDescent="0.2">
      <c r="B13" s="11" t="s">
        <v>408</v>
      </c>
    </row>
    <row r="14" spans="2:2" ht="16.5" x14ac:dyDescent="0.25">
      <c r="B14" s="11" t="s">
        <v>421</v>
      </c>
    </row>
    <row r="15" spans="2:2" x14ac:dyDescent="0.2">
      <c r="B15" s="11" t="s">
        <v>422</v>
      </c>
    </row>
    <row r="16" spans="2:2" ht="19.5" x14ac:dyDescent="0.25">
      <c r="B16" s="11" t="s">
        <v>423</v>
      </c>
    </row>
    <row r="17" spans="2:2" ht="19.5" x14ac:dyDescent="0.25">
      <c r="B17" s="11" t="s">
        <v>424</v>
      </c>
    </row>
    <row r="18" spans="2:2" ht="19.5" x14ac:dyDescent="0.25">
      <c r="B18" s="11" t="s">
        <v>425</v>
      </c>
    </row>
    <row r="19" spans="2:2" x14ac:dyDescent="0.2">
      <c r="B19" s="11" t="s">
        <v>404</v>
      </c>
    </row>
    <row r="21" spans="2:2" x14ac:dyDescent="0.2">
      <c r="B21" s="11" t="s">
        <v>440</v>
      </c>
    </row>
    <row r="22" spans="2:2" ht="18" customHeight="1" x14ac:dyDescent="0.2">
      <c r="B22" s="11" t="s">
        <v>441</v>
      </c>
    </row>
    <row r="24" spans="2:2" x14ac:dyDescent="0.2">
      <c r="B24" s="11" t="s">
        <v>437</v>
      </c>
    </row>
    <row r="25" spans="2:2" x14ac:dyDescent="0.2">
      <c r="B25" s="75" t="s">
        <v>483</v>
      </c>
    </row>
    <row r="26" spans="2:2" x14ac:dyDescent="0.2">
      <c r="B26" s="11" t="s">
        <v>438</v>
      </c>
    </row>
    <row r="27" spans="2:2" x14ac:dyDescent="0.2">
      <c r="B27" s="11" t="s">
        <v>439</v>
      </c>
    </row>
    <row r="28" spans="2:2" ht="14.25" customHeight="1" x14ac:dyDescent="0.2"/>
    <row r="29" spans="2:2" x14ac:dyDescent="0.2">
      <c r="B29" s="44" t="s">
        <v>415</v>
      </c>
    </row>
    <row r="31" spans="2:2" ht="15.75" x14ac:dyDescent="0.25">
      <c r="B31" s="46" t="s">
        <v>418</v>
      </c>
    </row>
    <row r="33" spans="2:4" x14ac:dyDescent="0.2">
      <c r="B33" s="11" t="s">
        <v>405</v>
      </c>
    </row>
    <row r="34" spans="2:4" ht="15.75" x14ac:dyDescent="0.25">
      <c r="B34" s="11" t="s">
        <v>430</v>
      </c>
    </row>
    <row r="35" spans="2:4" ht="15.75" x14ac:dyDescent="0.25">
      <c r="B35" s="98" t="s">
        <v>433</v>
      </c>
    </row>
    <row r="36" spans="2:4" x14ac:dyDescent="0.2">
      <c r="B36" s="98" t="s">
        <v>432</v>
      </c>
    </row>
    <row r="37" spans="2:4" ht="15.75" x14ac:dyDescent="0.25">
      <c r="B37" s="11" t="s">
        <v>431</v>
      </c>
    </row>
    <row r="38" spans="2:4" ht="15.75" x14ac:dyDescent="0.25">
      <c r="B38" s="11" t="s">
        <v>409</v>
      </c>
    </row>
    <row r="40" spans="2:4" x14ac:dyDescent="0.2">
      <c r="B40" s="44" t="s">
        <v>434</v>
      </c>
    </row>
    <row r="41" spans="2:4" x14ac:dyDescent="0.2">
      <c r="B41" s="11" t="s">
        <v>436</v>
      </c>
    </row>
    <row r="42" spans="2:4" x14ac:dyDescent="0.2">
      <c r="B42" s="11" t="s">
        <v>435</v>
      </c>
    </row>
    <row r="44" spans="2:4" x14ac:dyDescent="0.2">
      <c r="B44" s="44" t="s">
        <v>406</v>
      </c>
    </row>
    <row r="47" spans="2:4" ht="30.75" customHeight="1" x14ac:dyDescent="0.2">
      <c r="B47" s="47" t="s">
        <v>206</v>
      </c>
      <c r="C47" s="47" t="s">
        <v>248</v>
      </c>
      <c r="D47" s="47" t="s">
        <v>207</v>
      </c>
    </row>
    <row r="48" spans="2:4" ht="85.5" customHeight="1" x14ac:dyDescent="0.2">
      <c r="B48" s="48" t="s">
        <v>346</v>
      </c>
      <c r="C48" s="49" t="s">
        <v>347</v>
      </c>
      <c r="D48" s="50" t="s">
        <v>407</v>
      </c>
    </row>
    <row r="51" spans="1:18" ht="15" customHeight="1" x14ac:dyDescent="0.25">
      <c r="A51" s="17"/>
      <c r="B51" s="99" t="s">
        <v>466</v>
      </c>
      <c r="C51" s="100"/>
      <c r="D51" s="100"/>
      <c r="E51" s="100"/>
      <c r="F51" s="100"/>
      <c r="G51" s="100"/>
      <c r="H51" s="100"/>
      <c r="I51" s="100"/>
      <c r="J51" s="53"/>
      <c r="K51" s="53"/>
      <c r="L51" s="53"/>
      <c r="M51" s="53"/>
      <c r="N51" s="53"/>
      <c r="O51" s="53"/>
      <c r="P51" s="53"/>
      <c r="Q51" s="53"/>
      <c r="R51" s="53"/>
    </row>
    <row r="52" spans="1:18" ht="15.75" x14ac:dyDescent="0.25">
      <c r="A52" s="17"/>
      <c r="B52" s="101" t="s">
        <v>446</v>
      </c>
      <c r="C52" s="102"/>
      <c r="D52" s="102"/>
      <c r="E52" s="102"/>
      <c r="F52" s="102"/>
      <c r="G52" s="102"/>
      <c r="H52" s="102"/>
      <c r="I52" s="17"/>
    </row>
    <row r="53" spans="1:18" ht="15.75" x14ac:dyDescent="0.25">
      <c r="A53" s="17"/>
      <c r="B53" s="28" t="s">
        <v>447</v>
      </c>
      <c r="C53" s="17"/>
      <c r="D53" s="17"/>
      <c r="E53" s="17"/>
      <c r="F53" s="17"/>
      <c r="G53" s="17"/>
      <c r="H53" s="17"/>
      <c r="I53" s="17"/>
    </row>
    <row r="54" spans="1:18" ht="15.75" x14ac:dyDescent="0.25">
      <c r="A54" s="17"/>
      <c r="B54" s="103" t="s">
        <v>448</v>
      </c>
      <c r="C54" s="104"/>
      <c r="D54" s="104"/>
      <c r="E54" s="104"/>
      <c r="F54" s="104"/>
      <c r="G54" s="104"/>
      <c r="H54" s="104"/>
      <c r="I54" s="104"/>
      <c r="J54" s="55"/>
      <c r="K54" s="55"/>
      <c r="L54" s="55"/>
      <c r="M54" s="55"/>
      <c r="N54" s="55"/>
    </row>
    <row r="55" spans="1:18" ht="15" customHeight="1" x14ac:dyDescent="0.25">
      <c r="A55" s="17"/>
      <c r="B55" s="101" t="s">
        <v>465</v>
      </c>
      <c r="C55" s="102"/>
      <c r="D55" s="102"/>
      <c r="E55" s="102"/>
      <c r="F55" s="102"/>
      <c r="G55" s="102"/>
      <c r="H55" s="102"/>
      <c r="I55" s="102"/>
      <c r="J55" s="54"/>
      <c r="K55" s="54"/>
      <c r="L55" s="54"/>
      <c r="M55" s="54"/>
      <c r="N55" s="54"/>
      <c r="O55" s="54"/>
      <c r="P55" s="54"/>
      <c r="Q55" s="54"/>
    </row>
    <row r="56" spans="1:18" ht="15" customHeight="1" x14ac:dyDescent="0.25">
      <c r="A56" s="17"/>
      <c r="B56" s="119" t="s">
        <v>467</v>
      </c>
      <c r="C56" s="102"/>
      <c r="D56" s="102"/>
      <c r="E56" s="102"/>
      <c r="F56" s="102"/>
      <c r="G56" s="102"/>
      <c r="H56" s="102"/>
      <c r="I56" s="102"/>
      <c r="J56" s="54"/>
      <c r="K56" s="54"/>
      <c r="L56" s="54"/>
      <c r="M56" s="54"/>
      <c r="N56" s="54"/>
      <c r="O56" s="54"/>
      <c r="P56" s="54"/>
      <c r="Q56" s="54"/>
    </row>
    <row r="57" spans="1:18" ht="15.75" x14ac:dyDescent="0.25">
      <c r="A57" s="17"/>
      <c r="B57" s="122" t="s">
        <v>484</v>
      </c>
      <c r="C57" s="121"/>
      <c r="D57" s="35"/>
      <c r="E57" s="17"/>
      <c r="F57" s="17"/>
      <c r="G57" s="17"/>
      <c r="H57" s="17"/>
      <c r="I57" s="17"/>
    </row>
  </sheetData>
  <hyperlinks>
    <hyperlink ref="B52:F52" r:id="rId1" display="* Using the Index of Multiple Deprivation" xr:uid="{E78BE07B-02AE-469C-8583-1CBA26A1CD6A}"/>
    <hyperlink ref="B51:R51" r:id="rId2" display="https://pubmed.ncbi.nlm.nih.gov/28263996/" xr:uid="{6643840C-8E3F-4A7D-A1E8-0C6C8E5D7895}"/>
    <hyperlink ref="B54" r:id="rId3" location="/C81-C96515" xr:uid="{CADC6028-0C13-432B-9646-239BF4157B0C}"/>
    <hyperlink ref="B54:N54" r:id="rId4" location="/C81-C96" display="†† Grouped into Grade using C82 (follicular lymphoma) ICD-10 code. For further information please see the WHO ICD-10 C81-C96 page" xr:uid="{04A5E229-3F10-4877-BC00-61432E7D5C17}"/>
    <hyperlink ref="B57" r:id="rId5" xr:uid="{1C99E563-B555-4B59-99E0-8512AF834034}"/>
    <hyperlink ref="B57:C57" r:id="rId6" display="For further information please see the ECOG Performance Status page" xr:uid="{F52BAA65-2318-430F-838A-674FD0F88622}"/>
    <hyperlink ref="B57:D57" r:id="rId7" display="For further information please see the ECOG Performance Status page" xr:uid="{B51F1BBC-78CD-43C6-A50D-5ACDE5D51100}"/>
  </hyperlinks>
  <pageMargins left="0.7" right="0.7" top="0.75" bottom="0.75" header="0.3" footer="0.3"/>
  <pageSetup paperSize="9"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FE20F-6D6D-420B-AF9B-9EC632E903F3}">
  <sheetPr codeName="Sheet4">
    <tabColor rgb="FFFFCC00"/>
  </sheetPr>
  <dimension ref="A1:L135"/>
  <sheetViews>
    <sheetView zoomScaleNormal="100" workbookViewId="0"/>
  </sheetViews>
  <sheetFormatPr defaultColWidth="9.140625" defaultRowHeight="15" x14ac:dyDescent="0.2"/>
  <cols>
    <col min="1" max="1" width="11.85546875" style="60" customWidth="1"/>
    <col min="2" max="2" width="74.5703125" style="60" customWidth="1"/>
    <col min="3" max="3" width="23.28515625" style="60" customWidth="1"/>
    <col min="4" max="5" width="21.42578125" style="60" customWidth="1"/>
    <col min="6" max="6" width="15.140625" style="60" customWidth="1"/>
    <col min="7" max="9" width="14.7109375" style="60" customWidth="1"/>
    <col min="10" max="10" width="18" style="60" customWidth="1"/>
    <col min="11" max="11" width="18.140625" style="60" customWidth="1"/>
    <col min="12" max="12" width="15.28515625" style="60" customWidth="1"/>
    <col min="13" max="13" width="21.42578125" style="60" customWidth="1"/>
    <col min="14" max="16384" width="9.140625" style="60"/>
  </cols>
  <sheetData>
    <row r="1" spans="1:12" ht="32.25" thickBot="1" x14ac:dyDescent="0.25">
      <c r="A1" s="57" t="s">
        <v>190</v>
      </c>
      <c r="B1" s="58" t="s">
        <v>119</v>
      </c>
      <c r="C1" s="59" t="s">
        <v>485</v>
      </c>
      <c r="D1" s="57" t="s">
        <v>473</v>
      </c>
      <c r="E1" s="57" t="s">
        <v>232</v>
      </c>
      <c r="F1" s="57" t="s">
        <v>233</v>
      </c>
      <c r="G1" s="57" t="s">
        <v>234</v>
      </c>
      <c r="H1" s="57" t="s">
        <v>235</v>
      </c>
      <c r="I1" s="57" t="s">
        <v>236</v>
      </c>
      <c r="J1" s="57" t="s">
        <v>227</v>
      </c>
      <c r="K1" s="57" t="s">
        <v>228</v>
      </c>
    </row>
    <row r="2" spans="1:12" x14ac:dyDescent="0.2">
      <c r="A2" s="61" t="s">
        <v>34</v>
      </c>
      <c r="B2" s="62" t="s">
        <v>150</v>
      </c>
      <c r="C2" s="63">
        <v>18</v>
      </c>
      <c r="D2" s="64">
        <v>3.9517000000000002</v>
      </c>
      <c r="E2" s="64">
        <v>4.5999999999999996</v>
      </c>
      <c r="F2" s="64">
        <v>0</v>
      </c>
      <c r="G2" s="64">
        <v>14.539899999999999</v>
      </c>
      <c r="H2" s="64">
        <v>0</v>
      </c>
      <c r="I2" s="64">
        <v>23.301500000000001</v>
      </c>
      <c r="J2" s="65" t="s">
        <v>6</v>
      </c>
      <c r="K2" s="66" t="s">
        <v>6</v>
      </c>
      <c r="L2" s="60" t="s">
        <v>343</v>
      </c>
    </row>
    <row r="3" spans="1:12" x14ac:dyDescent="0.2">
      <c r="A3" s="61" t="s">
        <v>120</v>
      </c>
      <c r="B3" s="62" t="s">
        <v>275</v>
      </c>
      <c r="C3" s="63">
        <v>34</v>
      </c>
      <c r="D3" s="64">
        <v>2.9575</v>
      </c>
      <c r="E3" s="64">
        <v>4.5999999999999996</v>
      </c>
      <c r="F3" s="64">
        <v>0</v>
      </c>
      <c r="G3" s="64">
        <v>11.548500000000001</v>
      </c>
      <c r="H3" s="64">
        <v>0</v>
      </c>
      <c r="I3" s="64">
        <v>17.589200000000002</v>
      </c>
      <c r="J3" s="65" t="s">
        <v>6</v>
      </c>
      <c r="K3" s="66" t="s">
        <v>6</v>
      </c>
    </row>
    <row r="4" spans="1:12" x14ac:dyDescent="0.2">
      <c r="A4" s="61" t="s">
        <v>88</v>
      </c>
      <c r="B4" s="62" t="s">
        <v>253</v>
      </c>
      <c r="C4" s="63">
        <v>46</v>
      </c>
      <c r="D4" s="64">
        <v>12.2372</v>
      </c>
      <c r="E4" s="64">
        <v>4.5999999999999996</v>
      </c>
      <c r="F4" s="64">
        <v>0</v>
      </c>
      <c r="G4" s="64">
        <v>10.661799999999999</v>
      </c>
      <c r="H4" s="64">
        <v>0</v>
      </c>
      <c r="I4" s="64">
        <v>15.857900000000001</v>
      </c>
      <c r="J4" s="65" t="s">
        <v>6</v>
      </c>
      <c r="K4" s="66" t="s">
        <v>6</v>
      </c>
    </row>
    <row r="5" spans="1:12" x14ac:dyDescent="0.2">
      <c r="A5" s="61" t="s">
        <v>121</v>
      </c>
      <c r="B5" s="62" t="s">
        <v>240</v>
      </c>
      <c r="C5" s="63">
        <v>17</v>
      </c>
      <c r="D5" s="64">
        <v>10.412599999999999</v>
      </c>
      <c r="E5" s="64">
        <v>4.5999999999999996</v>
      </c>
      <c r="F5" s="64">
        <v>0</v>
      </c>
      <c r="G5" s="64">
        <v>14.7943</v>
      </c>
      <c r="H5" s="64">
        <v>0</v>
      </c>
      <c r="I5" s="64">
        <v>23.445699999999999</v>
      </c>
      <c r="J5" s="65" t="s">
        <v>6</v>
      </c>
      <c r="K5" s="66" t="s">
        <v>6</v>
      </c>
    </row>
    <row r="6" spans="1:12" x14ac:dyDescent="0.2">
      <c r="A6" s="61" t="s">
        <v>105</v>
      </c>
      <c r="B6" s="62" t="s">
        <v>184</v>
      </c>
      <c r="C6" s="63">
        <v>65</v>
      </c>
      <c r="D6" s="64">
        <v>10.2925</v>
      </c>
      <c r="E6" s="64">
        <v>4.5999999999999996</v>
      </c>
      <c r="F6" s="64">
        <v>0</v>
      </c>
      <c r="G6" s="64">
        <v>9.8327000000000009</v>
      </c>
      <c r="H6" s="64">
        <v>0</v>
      </c>
      <c r="I6" s="64">
        <v>13.799799999999999</v>
      </c>
      <c r="J6" s="65" t="s">
        <v>6</v>
      </c>
      <c r="K6" s="66" t="s">
        <v>6</v>
      </c>
    </row>
    <row r="7" spans="1:12" x14ac:dyDescent="0.2">
      <c r="A7" s="61" t="s">
        <v>32</v>
      </c>
      <c r="B7" s="62" t="s">
        <v>285</v>
      </c>
      <c r="C7" s="63">
        <v>65</v>
      </c>
      <c r="D7" s="64">
        <v>0</v>
      </c>
      <c r="E7" s="64">
        <v>4.5999999999999996</v>
      </c>
      <c r="F7" s="64">
        <v>0</v>
      </c>
      <c r="G7" s="64">
        <v>9.8327000000000009</v>
      </c>
      <c r="H7" s="64">
        <v>0</v>
      </c>
      <c r="I7" s="64">
        <v>13.799799999999999</v>
      </c>
      <c r="J7" s="65" t="s">
        <v>6</v>
      </c>
      <c r="K7" s="66" t="s">
        <v>6</v>
      </c>
    </row>
    <row r="8" spans="1:12" x14ac:dyDescent="0.2">
      <c r="A8" s="61" t="s">
        <v>86</v>
      </c>
      <c r="B8" s="62" t="s">
        <v>215</v>
      </c>
      <c r="C8" s="63">
        <v>36</v>
      </c>
      <c r="D8" s="64">
        <v>10.363300000000001</v>
      </c>
      <c r="E8" s="64">
        <v>4.5999999999999996</v>
      </c>
      <c r="F8" s="64">
        <v>0</v>
      </c>
      <c r="G8" s="64">
        <v>11.2986</v>
      </c>
      <c r="H8" s="64">
        <v>0</v>
      </c>
      <c r="I8" s="64">
        <v>17.481200000000001</v>
      </c>
      <c r="J8" s="65" t="s">
        <v>6</v>
      </c>
      <c r="K8" s="66" t="s">
        <v>6</v>
      </c>
    </row>
    <row r="9" spans="1:12" x14ac:dyDescent="0.2">
      <c r="A9" s="61" t="s">
        <v>9</v>
      </c>
      <c r="B9" s="62" t="s">
        <v>375</v>
      </c>
      <c r="C9" s="63">
        <v>25</v>
      </c>
      <c r="D9" s="64">
        <v>0</v>
      </c>
      <c r="E9" s="64">
        <v>4.5999999999999996</v>
      </c>
      <c r="F9" s="64">
        <v>0</v>
      </c>
      <c r="G9" s="64">
        <v>12.632199999999999</v>
      </c>
      <c r="H9" s="64">
        <v>0</v>
      </c>
      <c r="I9" s="64">
        <v>19.926500000000001</v>
      </c>
      <c r="J9" s="65" t="s">
        <v>6</v>
      </c>
      <c r="K9" s="66" t="s">
        <v>6</v>
      </c>
    </row>
    <row r="10" spans="1:12" x14ac:dyDescent="0.2">
      <c r="A10" s="61" t="s">
        <v>53</v>
      </c>
      <c r="B10" s="62" t="s">
        <v>162</v>
      </c>
      <c r="C10" s="63">
        <v>41</v>
      </c>
      <c r="D10" s="64">
        <v>2.5781000000000001</v>
      </c>
      <c r="E10" s="64">
        <v>4.5999999999999996</v>
      </c>
      <c r="F10" s="64">
        <v>0</v>
      </c>
      <c r="G10" s="64">
        <v>11.1861</v>
      </c>
      <c r="H10" s="64">
        <v>0</v>
      </c>
      <c r="I10" s="64">
        <v>16.6387</v>
      </c>
      <c r="J10" s="65" t="s">
        <v>6</v>
      </c>
      <c r="K10" s="66" t="s">
        <v>6</v>
      </c>
    </row>
    <row r="11" spans="1:12" x14ac:dyDescent="0.2">
      <c r="A11" s="61" t="s">
        <v>64</v>
      </c>
      <c r="B11" s="62" t="s">
        <v>216</v>
      </c>
      <c r="C11" s="63">
        <v>40</v>
      </c>
      <c r="D11" s="64">
        <v>6.9523999999999999</v>
      </c>
      <c r="E11" s="64">
        <v>4.5999999999999996</v>
      </c>
      <c r="F11" s="64">
        <v>0</v>
      </c>
      <c r="G11" s="64">
        <v>11.259499999999999</v>
      </c>
      <c r="H11" s="64">
        <v>0</v>
      </c>
      <c r="I11" s="64">
        <v>16.870100000000001</v>
      </c>
      <c r="J11" s="65" t="s">
        <v>6</v>
      </c>
      <c r="K11" s="66" t="s">
        <v>6</v>
      </c>
    </row>
    <row r="12" spans="1:12" x14ac:dyDescent="0.2">
      <c r="A12" s="61" t="s">
        <v>59</v>
      </c>
      <c r="B12" s="62" t="s">
        <v>254</v>
      </c>
      <c r="C12" s="63">
        <v>57</v>
      </c>
      <c r="D12" s="64">
        <v>5.7705000000000002</v>
      </c>
      <c r="E12" s="64">
        <v>4.5999999999999996</v>
      </c>
      <c r="F12" s="64">
        <v>0</v>
      </c>
      <c r="G12" s="64">
        <v>10.152900000000001</v>
      </c>
      <c r="H12" s="64">
        <v>0</v>
      </c>
      <c r="I12" s="64">
        <v>14.639099999999999</v>
      </c>
      <c r="J12" s="65" t="s">
        <v>6</v>
      </c>
      <c r="K12" s="66" t="s">
        <v>6</v>
      </c>
    </row>
    <row r="13" spans="1:12" x14ac:dyDescent="0.2">
      <c r="A13" s="61" t="s">
        <v>62</v>
      </c>
      <c r="B13" s="62" t="s">
        <v>166</v>
      </c>
      <c r="C13" s="63">
        <v>68</v>
      </c>
      <c r="D13" s="64">
        <v>7.7050000000000001</v>
      </c>
      <c r="E13" s="64">
        <v>4.5999999999999996</v>
      </c>
      <c r="F13" s="64">
        <v>0</v>
      </c>
      <c r="G13" s="64">
        <v>9.7355</v>
      </c>
      <c r="H13" s="64">
        <v>0</v>
      </c>
      <c r="I13" s="64">
        <v>13.712899999999999</v>
      </c>
      <c r="J13" s="65" t="s">
        <v>6</v>
      </c>
      <c r="K13" s="66" t="s">
        <v>6</v>
      </c>
    </row>
    <row r="14" spans="1:12" x14ac:dyDescent="0.2">
      <c r="A14" s="61" t="s">
        <v>33</v>
      </c>
      <c r="B14" s="62" t="s">
        <v>255</v>
      </c>
      <c r="C14" s="63">
        <v>31</v>
      </c>
      <c r="D14" s="64">
        <v>0</v>
      </c>
      <c r="E14" s="64">
        <v>4.5999999999999996</v>
      </c>
      <c r="F14" s="64">
        <v>0</v>
      </c>
      <c r="G14" s="64">
        <v>12.102</v>
      </c>
      <c r="H14" s="64">
        <v>0</v>
      </c>
      <c r="I14" s="64">
        <v>18.714400000000001</v>
      </c>
      <c r="J14" s="65" t="s">
        <v>6</v>
      </c>
      <c r="K14" s="66" t="s">
        <v>6</v>
      </c>
    </row>
    <row r="15" spans="1:12" x14ac:dyDescent="0.2">
      <c r="A15" s="61" t="s">
        <v>18</v>
      </c>
      <c r="B15" s="62" t="s">
        <v>140</v>
      </c>
      <c r="C15" s="63">
        <v>38</v>
      </c>
      <c r="D15" s="64">
        <v>0</v>
      </c>
      <c r="E15" s="64">
        <v>4.5999999999999996</v>
      </c>
      <c r="F15" s="64">
        <v>0</v>
      </c>
      <c r="G15" s="64">
        <v>11.3437</v>
      </c>
      <c r="H15" s="64">
        <v>0</v>
      </c>
      <c r="I15" s="64">
        <v>17.262899999999998</v>
      </c>
      <c r="J15" s="65" t="s">
        <v>6</v>
      </c>
      <c r="K15" s="66" t="s">
        <v>6</v>
      </c>
    </row>
    <row r="16" spans="1:12" x14ac:dyDescent="0.2">
      <c r="A16" s="61" t="s">
        <v>122</v>
      </c>
      <c r="B16" s="62" t="s">
        <v>278</v>
      </c>
      <c r="C16" s="63">
        <v>24</v>
      </c>
      <c r="D16" s="64">
        <v>0</v>
      </c>
      <c r="E16" s="64">
        <v>4.5999999999999996</v>
      </c>
      <c r="F16" s="64">
        <v>0</v>
      </c>
      <c r="G16" s="64">
        <v>12.4976</v>
      </c>
      <c r="H16" s="64">
        <v>0</v>
      </c>
      <c r="I16" s="64">
        <v>20.545000000000002</v>
      </c>
      <c r="J16" s="65" t="s">
        <v>6</v>
      </c>
      <c r="K16" s="66" t="s">
        <v>6</v>
      </c>
    </row>
    <row r="17" spans="1:11" x14ac:dyDescent="0.2">
      <c r="A17" s="61" t="s">
        <v>84</v>
      </c>
      <c r="B17" s="62" t="s">
        <v>256</v>
      </c>
      <c r="C17" s="63">
        <v>36</v>
      </c>
      <c r="D17" s="64">
        <v>4.1397000000000004</v>
      </c>
      <c r="E17" s="64">
        <v>4.5999999999999996</v>
      </c>
      <c r="F17" s="64">
        <v>0</v>
      </c>
      <c r="G17" s="64">
        <v>11.2986</v>
      </c>
      <c r="H17" s="64">
        <v>0</v>
      </c>
      <c r="I17" s="64">
        <v>17.481200000000001</v>
      </c>
      <c r="J17" s="65" t="s">
        <v>6</v>
      </c>
      <c r="K17" s="66" t="s">
        <v>6</v>
      </c>
    </row>
    <row r="18" spans="1:11" x14ac:dyDescent="0.2">
      <c r="A18" s="61" t="s">
        <v>36</v>
      </c>
      <c r="B18" s="62" t="s">
        <v>257</v>
      </c>
      <c r="C18" s="63">
        <v>18</v>
      </c>
      <c r="D18" s="64">
        <v>3.9912000000000001</v>
      </c>
      <c r="E18" s="64">
        <v>4.5999999999999996</v>
      </c>
      <c r="F18" s="64">
        <v>0</v>
      </c>
      <c r="G18" s="64">
        <v>14.539899999999999</v>
      </c>
      <c r="H18" s="64">
        <v>0</v>
      </c>
      <c r="I18" s="64">
        <v>23.301500000000001</v>
      </c>
      <c r="J18" s="65" t="s">
        <v>6</v>
      </c>
      <c r="K18" s="66" t="s">
        <v>6</v>
      </c>
    </row>
    <row r="19" spans="1:11" x14ac:dyDescent="0.2">
      <c r="A19" s="61" t="s">
        <v>19</v>
      </c>
      <c r="B19" s="62" t="s">
        <v>376</v>
      </c>
      <c r="C19" s="63">
        <v>42</v>
      </c>
      <c r="D19" s="64">
        <v>13.212</v>
      </c>
      <c r="E19" s="64">
        <v>4.5999999999999996</v>
      </c>
      <c r="F19" s="64">
        <v>0</v>
      </c>
      <c r="G19" s="64">
        <v>11.098100000000001</v>
      </c>
      <c r="H19" s="64">
        <v>0</v>
      </c>
      <c r="I19" s="64">
        <v>16.394300000000001</v>
      </c>
      <c r="J19" s="65" t="s">
        <v>6</v>
      </c>
      <c r="K19" s="66" t="s">
        <v>6</v>
      </c>
    </row>
    <row r="20" spans="1:11" x14ac:dyDescent="0.2">
      <c r="A20" s="61" t="s">
        <v>46</v>
      </c>
      <c r="B20" s="62" t="s">
        <v>157</v>
      </c>
      <c r="C20" s="63">
        <v>18</v>
      </c>
      <c r="D20" s="64">
        <v>3.8599000000000001</v>
      </c>
      <c r="E20" s="64">
        <v>4.5999999999999996</v>
      </c>
      <c r="F20" s="64">
        <v>0</v>
      </c>
      <c r="G20" s="64">
        <v>14.539899999999999</v>
      </c>
      <c r="H20" s="64">
        <v>0</v>
      </c>
      <c r="I20" s="64">
        <v>23.301500000000001</v>
      </c>
      <c r="J20" s="65" t="s">
        <v>6</v>
      </c>
      <c r="K20" s="66" t="s">
        <v>6</v>
      </c>
    </row>
    <row r="21" spans="1:11" x14ac:dyDescent="0.2">
      <c r="A21" s="61" t="s">
        <v>101</v>
      </c>
      <c r="B21" s="62" t="s">
        <v>258</v>
      </c>
      <c r="C21" s="63">
        <v>42</v>
      </c>
      <c r="D21" s="64">
        <v>2.0449000000000002</v>
      </c>
      <c r="E21" s="64">
        <v>4.5999999999999996</v>
      </c>
      <c r="F21" s="64">
        <v>0</v>
      </c>
      <c r="G21" s="64">
        <v>11.098100000000001</v>
      </c>
      <c r="H21" s="64">
        <v>0</v>
      </c>
      <c r="I21" s="64">
        <v>16.394300000000001</v>
      </c>
      <c r="J21" s="65" t="s">
        <v>6</v>
      </c>
      <c r="K21" s="66" t="s">
        <v>6</v>
      </c>
    </row>
    <row r="22" spans="1:11" x14ac:dyDescent="0.2">
      <c r="A22" s="61" t="s">
        <v>124</v>
      </c>
      <c r="B22" s="62" t="s">
        <v>242</v>
      </c>
      <c r="C22" s="63">
        <v>28</v>
      </c>
      <c r="D22" s="64">
        <v>4.6757</v>
      </c>
      <c r="E22" s="64">
        <v>4.5999999999999996</v>
      </c>
      <c r="F22" s="64">
        <v>0</v>
      </c>
      <c r="G22" s="64">
        <v>12.5459</v>
      </c>
      <c r="H22" s="64">
        <v>0</v>
      </c>
      <c r="I22" s="64">
        <v>19.616599999999998</v>
      </c>
      <c r="J22" s="65" t="s">
        <v>6</v>
      </c>
      <c r="K22" s="66" t="s">
        <v>6</v>
      </c>
    </row>
    <row r="23" spans="1:11" x14ac:dyDescent="0.2">
      <c r="A23" s="61" t="s">
        <v>71</v>
      </c>
      <c r="B23" s="62" t="s">
        <v>170</v>
      </c>
      <c r="C23" s="63">
        <v>73</v>
      </c>
      <c r="D23" s="64">
        <v>0.88780000000000003</v>
      </c>
      <c r="E23" s="64">
        <v>4.5999999999999996</v>
      </c>
      <c r="F23" s="64">
        <v>0</v>
      </c>
      <c r="G23" s="64">
        <v>9.4708000000000006</v>
      </c>
      <c r="H23" s="64">
        <v>0</v>
      </c>
      <c r="I23" s="64">
        <v>13.388500000000001</v>
      </c>
      <c r="J23" s="65" t="s">
        <v>6</v>
      </c>
      <c r="K23" s="66" t="s">
        <v>6</v>
      </c>
    </row>
    <row r="24" spans="1:11" x14ac:dyDescent="0.2">
      <c r="A24" s="61" t="s">
        <v>57</v>
      </c>
      <c r="B24" s="62" t="s">
        <v>217</v>
      </c>
      <c r="C24" s="63">
        <v>34</v>
      </c>
      <c r="D24" s="64">
        <v>4.2079000000000004</v>
      </c>
      <c r="E24" s="64">
        <v>4.5999999999999996</v>
      </c>
      <c r="F24" s="64">
        <v>0</v>
      </c>
      <c r="G24" s="64">
        <v>11.548500000000001</v>
      </c>
      <c r="H24" s="64">
        <v>0</v>
      </c>
      <c r="I24" s="64">
        <v>17.589200000000002</v>
      </c>
      <c r="J24" s="65" t="s">
        <v>6</v>
      </c>
      <c r="K24" s="66" t="s">
        <v>6</v>
      </c>
    </row>
    <row r="25" spans="1:11" x14ac:dyDescent="0.2">
      <c r="A25" s="61" t="s">
        <v>82</v>
      </c>
      <c r="B25" s="62" t="s">
        <v>271</v>
      </c>
      <c r="C25" s="63">
        <v>84</v>
      </c>
      <c r="D25" s="64">
        <v>1.8496999999999999</v>
      </c>
      <c r="E25" s="64">
        <v>4.5999999999999996</v>
      </c>
      <c r="F25" s="64">
        <v>0.13350000000000001</v>
      </c>
      <c r="G25" s="64">
        <v>9.2166999999999994</v>
      </c>
      <c r="H25" s="64">
        <v>0</v>
      </c>
      <c r="I25" s="64">
        <v>12.758900000000001</v>
      </c>
      <c r="J25" s="65" t="s">
        <v>6</v>
      </c>
      <c r="K25" s="66" t="s">
        <v>6</v>
      </c>
    </row>
    <row r="26" spans="1:11" x14ac:dyDescent="0.2">
      <c r="A26" s="61" t="s">
        <v>76</v>
      </c>
      <c r="B26" s="62" t="s">
        <v>218</v>
      </c>
      <c r="C26" s="63">
        <v>55</v>
      </c>
      <c r="D26" s="64">
        <v>5.2088999999999999</v>
      </c>
      <c r="E26" s="64">
        <v>4.5999999999999996</v>
      </c>
      <c r="F26" s="64">
        <v>0</v>
      </c>
      <c r="G26" s="64">
        <v>10.291499999999999</v>
      </c>
      <c r="H26" s="64">
        <v>0</v>
      </c>
      <c r="I26" s="64">
        <v>14.648999999999999</v>
      </c>
      <c r="J26" s="65" t="s">
        <v>6</v>
      </c>
      <c r="K26" s="66" t="s">
        <v>6</v>
      </c>
    </row>
    <row r="27" spans="1:11" x14ac:dyDescent="0.2">
      <c r="A27" s="61" t="s">
        <v>14</v>
      </c>
      <c r="B27" s="62" t="s">
        <v>272</v>
      </c>
      <c r="C27" s="63">
        <v>21</v>
      </c>
      <c r="D27" s="64">
        <v>4.4424999999999999</v>
      </c>
      <c r="E27" s="64">
        <v>4.5999999999999996</v>
      </c>
      <c r="F27" s="64">
        <v>0</v>
      </c>
      <c r="G27" s="64">
        <v>13.5358</v>
      </c>
      <c r="H27" s="64">
        <v>0</v>
      </c>
      <c r="I27" s="64">
        <v>22.373000000000001</v>
      </c>
      <c r="J27" s="65" t="s">
        <v>6</v>
      </c>
      <c r="K27" s="66" t="s">
        <v>6</v>
      </c>
    </row>
    <row r="28" spans="1:11" x14ac:dyDescent="0.2">
      <c r="A28" s="61" t="s">
        <v>47</v>
      </c>
      <c r="B28" s="62" t="s">
        <v>158</v>
      </c>
      <c r="C28" s="63">
        <v>76</v>
      </c>
      <c r="D28" s="64">
        <v>5.1449999999999996</v>
      </c>
      <c r="E28" s="64">
        <v>4.5999999999999996</v>
      </c>
      <c r="F28" s="64">
        <v>0</v>
      </c>
      <c r="G28" s="64">
        <v>9.3775999999999993</v>
      </c>
      <c r="H28" s="64">
        <v>0</v>
      </c>
      <c r="I28" s="64">
        <v>13.088900000000001</v>
      </c>
      <c r="J28" s="65" t="s">
        <v>6</v>
      </c>
      <c r="K28" s="66" t="s">
        <v>6</v>
      </c>
    </row>
    <row r="29" spans="1:11" x14ac:dyDescent="0.2">
      <c r="A29" s="61" t="s">
        <v>38</v>
      </c>
      <c r="B29" s="62" t="s">
        <v>152</v>
      </c>
      <c r="C29" s="63">
        <v>22</v>
      </c>
      <c r="D29" s="64">
        <v>0</v>
      </c>
      <c r="E29" s="64">
        <v>4.5999999999999996</v>
      </c>
      <c r="F29" s="64">
        <v>0</v>
      </c>
      <c r="G29" s="64">
        <v>13.182399999999999</v>
      </c>
      <c r="H29" s="64">
        <v>0</v>
      </c>
      <c r="I29" s="64">
        <v>21.7895</v>
      </c>
      <c r="J29" s="65" t="s">
        <v>6</v>
      </c>
      <c r="K29" s="66" t="s">
        <v>6</v>
      </c>
    </row>
    <row r="30" spans="1:11" x14ac:dyDescent="0.2">
      <c r="A30" s="61" t="s">
        <v>29</v>
      </c>
      <c r="B30" s="62" t="s">
        <v>148</v>
      </c>
      <c r="C30" s="63">
        <v>12</v>
      </c>
      <c r="D30" s="64">
        <v>13.738300000000001</v>
      </c>
      <c r="E30" s="64">
        <v>4.5999999999999996</v>
      </c>
      <c r="F30" s="64">
        <v>0</v>
      </c>
      <c r="G30" s="64">
        <v>15.9254</v>
      </c>
      <c r="H30" s="64">
        <v>0</v>
      </c>
      <c r="I30" s="64">
        <v>29.090199999999999</v>
      </c>
      <c r="J30" s="65" t="s">
        <v>6</v>
      </c>
      <c r="K30" s="66" t="s">
        <v>6</v>
      </c>
    </row>
    <row r="31" spans="1:11" x14ac:dyDescent="0.2">
      <c r="A31" s="61" t="s">
        <v>94</v>
      </c>
      <c r="B31" s="62" t="s">
        <v>181</v>
      </c>
      <c r="C31" s="63">
        <v>76</v>
      </c>
      <c r="D31" s="64">
        <v>4.2008999999999999</v>
      </c>
      <c r="E31" s="64">
        <v>4.5999999999999996</v>
      </c>
      <c r="F31" s="64">
        <v>0</v>
      </c>
      <c r="G31" s="64">
        <v>9.3775999999999993</v>
      </c>
      <c r="H31" s="64">
        <v>0</v>
      </c>
      <c r="I31" s="64">
        <v>13.088900000000001</v>
      </c>
      <c r="J31" s="65" t="s">
        <v>6</v>
      </c>
      <c r="K31" s="66" t="s">
        <v>6</v>
      </c>
    </row>
    <row r="32" spans="1:11" x14ac:dyDescent="0.2">
      <c r="A32" s="61" t="s">
        <v>49</v>
      </c>
      <c r="B32" s="62" t="s">
        <v>159</v>
      </c>
      <c r="C32" s="63">
        <v>33</v>
      </c>
      <c r="D32" s="64">
        <v>10.3725</v>
      </c>
      <c r="E32" s="64">
        <v>4.5999999999999996</v>
      </c>
      <c r="F32" s="64">
        <v>0</v>
      </c>
      <c r="G32" s="64">
        <v>11.737299999999999</v>
      </c>
      <c r="H32" s="64">
        <v>0</v>
      </c>
      <c r="I32" s="64">
        <v>17.9694</v>
      </c>
      <c r="J32" s="65" t="s">
        <v>6</v>
      </c>
      <c r="K32" s="66" t="s">
        <v>6</v>
      </c>
    </row>
    <row r="33" spans="1:11" x14ac:dyDescent="0.2">
      <c r="A33" s="61" t="s">
        <v>107</v>
      </c>
      <c r="B33" s="62" t="s">
        <v>259</v>
      </c>
      <c r="C33" s="63">
        <v>31</v>
      </c>
      <c r="D33" s="64">
        <v>8.0967000000000002</v>
      </c>
      <c r="E33" s="64">
        <v>4.5999999999999996</v>
      </c>
      <c r="F33" s="64">
        <v>0</v>
      </c>
      <c r="G33" s="64">
        <v>12.102</v>
      </c>
      <c r="H33" s="64">
        <v>0</v>
      </c>
      <c r="I33" s="64">
        <v>18.714400000000001</v>
      </c>
      <c r="J33" s="65" t="s">
        <v>6</v>
      </c>
      <c r="K33" s="66" t="s">
        <v>6</v>
      </c>
    </row>
    <row r="34" spans="1:11" x14ac:dyDescent="0.2">
      <c r="A34" s="61" t="s">
        <v>52</v>
      </c>
      <c r="B34" s="62" t="s">
        <v>161</v>
      </c>
      <c r="C34" s="63">
        <v>50</v>
      </c>
      <c r="D34" s="64">
        <v>0</v>
      </c>
      <c r="E34" s="64">
        <v>4.5999999999999996</v>
      </c>
      <c r="F34" s="64">
        <v>0</v>
      </c>
      <c r="G34" s="64">
        <v>10.4756</v>
      </c>
      <c r="H34" s="64">
        <v>0</v>
      </c>
      <c r="I34" s="64">
        <v>15.4444</v>
      </c>
      <c r="J34" s="65" t="s">
        <v>6</v>
      </c>
      <c r="K34" s="66" t="s">
        <v>6</v>
      </c>
    </row>
    <row r="35" spans="1:11" x14ac:dyDescent="0.2">
      <c r="A35" s="61" t="s">
        <v>39</v>
      </c>
      <c r="B35" s="62" t="s">
        <v>260</v>
      </c>
      <c r="C35" s="63">
        <v>19</v>
      </c>
      <c r="D35" s="64">
        <v>6.8345000000000002</v>
      </c>
      <c r="E35" s="64">
        <v>4.5999999999999996</v>
      </c>
      <c r="F35" s="64">
        <v>0</v>
      </c>
      <c r="G35" s="64">
        <v>14.2286</v>
      </c>
      <c r="H35" s="64">
        <v>0</v>
      </c>
      <c r="I35" s="64">
        <v>23.2285</v>
      </c>
      <c r="J35" s="65" t="s">
        <v>6</v>
      </c>
      <c r="K35" s="66" t="s">
        <v>6</v>
      </c>
    </row>
    <row r="36" spans="1:11" x14ac:dyDescent="0.2">
      <c r="A36" s="61" t="s">
        <v>78</v>
      </c>
      <c r="B36" s="62" t="s">
        <v>173</v>
      </c>
      <c r="C36" s="63">
        <v>68</v>
      </c>
      <c r="D36" s="64">
        <v>6.0475000000000003</v>
      </c>
      <c r="E36" s="64">
        <v>4.5999999999999996</v>
      </c>
      <c r="F36" s="64">
        <v>0</v>
      </c>
      <c r="G36" s="64">
        <v>9.7355</v>
      </c>
      <c r="H36" s="64">
        <v>0</v>
      </c>
      <c r="I36" s="64">
        <v>13.712899999999999</v>
      </c>
      <c r="J36" s="65" t="s">
        <v>6</v>
      </c>
      <c r="K36" s="66" t="s">
        <v>6</v>
      </c>
    </row>
    <row r="37" spans="1:11" x14ac:dyDescent="0.2">
      <c r="A37" s="61" t="s">
        <v>96</v>
      </c>
      <c r="B37" s="62" t="s">
        <v>219</v>
      </c>
      <c r="C37" s="63">
        <v>60</v>
      </c>
      <c r="D37" s="64">
        <v>4.6284999999999998</v>
      </c>
      <c r="E37" s="64">
        <v>4.5999999999999996</v>
      </c>
      <c r="F37" s="64">
        <v>0</v>
      </c>
      <c r="G37" s="64">
        <v>9.9135000000000009</v>
      </c>
      <c r="H37" s="64">
        <v>0</v>
      </c>
      <c r="I37" s="64">
        <v>14.4193</v>
      </c>
      <c r="J37" s="65" t="s">
        <v>6</v>
      </c>
      <c r="K37" s="66" t="s">
        <v>6</v>
      </c>
    </row>
    <row r="38" spans="1:11" x14ac:dyDescent="0.2">
      <c r="A38" s="61" t="s">
        <v>43</v>
      </c>
      <c r="B38" s="62" t="s">
        <v>155</v>
      </c>
      <c r="C38" s="63">
        <v>14</v>
      </c>
      <c r="D38" s="64">
        <v>0</v>
      </c>
      <c r="E38" s="64">
        <v>4.5999999999999996</v>
      </c>
      <c r="F38" s="64">
        <v>0</v>
      </c>
      <c r="G38" s="64">
        <v>14.6205</v>
      </c>
      <c r="H38" s="64">
        <v>0</v>
      </c>
      <c r="I38" s="64">
        <v>27.0275</v>
      </c>
      <c r="J38" s="65" t="s">
        <v>6</v>
      </c>
      <c r="K38" s="66" t="s">
        <v>6</v>
      </c>
    </row>
    <row r="39" spans="1:11" x14ac:dyDescent="0.2">
      <c r="A39" s="61" t="s">
        <v>37</v>
      </c>
      <c r="B39" s="62" t="s">
        <v>153</v>
      </c>
      <c r="C39" s="63">
        <v>31</v>
      </c>
      <c r="D39" s="64">
        <v>13.622199999999999</v>
      </c>
      <c r="E39" s="64">
        <v>4.5999999999999996</v>
      </c>
      <c r="F39" s="64">
        <v>0</v>
      </c>
      <c r="G39" s="64">
        <v>12.102</v>
      </c>
      <c r="H39" s="64">
        <v>0</v>
      </c>
      <c r="I39" s="64">
        <v>18.714400000000001</v>
      </c>
      <c r="J39" s="65"/>
      <c r="K39" s="123"/>
    </row>
    <row r="40" spans="1:11" x14ac:dyDescent="0.2">
      <c r="A40" s="61" t="s">
        <v>26</v>
      </c>
      <c r="B40" s="62" t="s">
        <v>230</v>
      </c>
      <c r="C40" s="63">
        <v>43</v>
      </c>
      <c r="D40" s="64">
        <v>6.3666999999999998</v>
      </c>
      <c r="E40" s="64">
        <v>4.5999999999999996</v>
      </c>
      <c r="F40" s="64">
        <v>0</v>
      </c>
      <c r="G40" s="64">
        <v>10.9992</v>
      </c>
      <c r="H40" s="64">
        <v>0</v>
      </c>
      <c r="I40" s="64">
        <v>16.141999999999999</v>
      </c>
      <c r="J40" s="65" t="s">
        <v>6</v>
      </c>
      <c r="K40" s="66" t="s">
        <v>6</v>
      </c>
    </row>
    <row r="41" spans="1:11" x14ac:dyDescent="0.2">
      <c r="A41" s="61" t="s">
        <v>125</v>
      </c>
      <c r="B41" s="62" t="s">
        <v>243</v>
      </c>
      <c r="C41" s="63">
        <v>34</v>
      </c>
      <c r="D41" s="64">
        <v>0</v>
      </c>
      <c r="E41" s="64">
        <v>4.5999999999999996</v>
      </c>
      <c r="F41" s="64">
        <v>0</v>
      </c>
      <c r="G41" s="64">
        <v>11.548500000000001</v>
      </c>
      <c r="H41" s="64">
        <v>0</v>
      </c>
      <c r="I41" s="64">
        <v>17.589200000000002</v>
      </c>
      <c r="J41" s="65" t="s">
        <v>6</v>
      </c>
      <c r="K41" s="66" t="s">
        <v>6</v>
      </c>
    </row>
    <row r="42" spans="1:11" x14ac:dyDescent="0.2">
      <c r="A42" s="61" t="s">
        <v>99</v>
      </c>
      <c r="B42" s="62" t="s">
        <v>220</v>
      </c>
      <c r="C42" s="63">
        <v>42</v>
      </c>
      <c r="D42" s="64">
        <v>5.2450000000000001</v>
      </c>
      <c r="E42" s="64">
        <v>4.5999999999999996</v>
      </c>
      <c r="F42" s="64">
        <v>0</v>
      </c>
      <c r="G42" s="64">
        <v>11.098100000000001</v>
      </c>
      <c r="H42" s="64">
        <v>0</v>
      </c>
      <c r="I42" s="64">
        <v>16.394300000000001</v>
      </c>
      <c r="J42" s="65" t="s">
        <v>6</v>
      </c>
      <c r="K42" s="66" t="s">
        <v>6</v>
      </c>
    </row>
    <row r="43" spans="1:11" x14ac:dyDescent="0.2">
      <c r="A43" s="61" t="s">
        <v>103</v>
      </c>
      <c r="B43" s="62" t="s">
        <v>183</v>
      </c>
      <c r="C43" s="63">
        <v>55</v>
      </c>
      <c r="D43" s="64">
        <v>8.9901</v>
      </c>
      <c r="E43" s="64">
        <v>4.5999999999999996</v>
      </c>
      <c r="F43" s="64">
        <v>0</v>
      </c>
      <c r="G43" s="64">
        <v>10.291499999999999</v>
      </c>
      <c r="H43" s="64">
        <v>0</v>
      </c>
      <c r="I43" s="64">
        <v>14.648999999999999</v>
      </c>
      <c r="J43" s="65" t="s">
        <v>6</v>
      </c>
      <c r="K43" s="66" t="s">
        <v>6</v>
      </c>
    </row>
    <row r="44" spans="1:11" x14ac:dyDescent="0.2">
      <c r="A44" s="61" t="s">
        <v>48</v>
      </c>
      <c r="B44" s="62" t="s">
        <v>261</v>
      </c>
      <c r="C44" s="63">
        <v>26</v>
      </c>
      <c r="D44" s="64">
        <v>16.969899999999999</v>
      </c>
      <c r="E44" s="64">
        <v>4.5999999999999996</v>
      </c>
      <c r="F44" s="64">
        <v>0</v>
      </c>
      <c r="G44" s="64">
        <v>12.6701</v>
      </c>
      <c r="H44" s="64">
        <v>0</v>
      </c>
      <c r="I44" s="64">
        <v>19.774000000000001</v>
      </c>
      <c r="J44" s="65" t="s">
        <v>6</v>
      </c>
      <c r="K44" s="66" t="s">
        <v>6</v>
      </c>
    </row>
    <row r="45" spans="1:11" x14ac:dyDescent="0.2">
      <c r="A45" s="61" t="s">
        <v>21</v>
      </c>
      <c r="B45" s="62" t="s">
        <v>142</v>
      </c>
      <c r="C45" s="63">
        <v>45</v>
      </c>
      <c r="D45" s="64">
        <v>0</v>
      </c>
      <c r="E45" s="64">
        <v>4.5999999999999996</v>
      </c>
      <c r="F45" s="64">
        <v>0</v>
      </c>
      <c r="G45" s="64">
        <v>10.779</v>
      </c>
      <c r="H45" s="64">
        <v>0</v>
      </c>
      <c r="I45" s="64">
        <v>15.865</v>
      </c>
      <c r="J45" s="65" t="s">
        <v>6</v>
      </c>
      <c r="K45" s="66" t="s">
        <v>6</v>
      </c>
    </row>
    <row r="46" spans="1:11" x14ac:dyDescent="0.2">
      <c r="A46" s="61" t="s">
        <v>87</v>
      </c>
      <c r="B46" s="62" t="s">
        <v>178</v>
      </c>
      <c r="C46" s="63">
        <v>56</v>
      </c>
      <c r="D46" s="64">
        <v>0</v>
      </c>
      <c r="E46" s="64">
        <v>4.5999999999999996</v>
      </c>
      <c r="F46" s="64">
        <v>0</v>
      </c>
      <c r="G46" s="64">
        <v>10.225</v>
      </c>
      <c r="H46" s="64">
        <v>0</v>
      </c>
      <c r="I46" s="64">
        <v>14.6623</v>
      </c>
      <c r="J46" s="65" t="s">
        <v>6</v>
      </c>
      <c r="K46" s="66" t="s">
        <v>6</v>
      </c>
    </row>
    <row r="47" spans="1:11" x14ac:dyDescent="0.2">
      <c r="A47" s="61" t="s">
        <v>89</v>
      </c>
      <c r="B47" s="62" t="s">
        <v>284</v>
      </c>
      <c r="C47" s="63">
        <v>116</v>
      </c>
      <c r="D47" s="64">
        <v>10.8215</v>
      </c>
      <c r="E47" s="64">
        <v>4.5999999999999996</v>
      </c>
      <c r="F47" s="64">
        <v>0.87060000000000004</v>
      </c>
      <c r="G47" s="64">
        <v>8.5234000000000005</v>
      </c>
      <c r="H47" s="64">
        <v>0</v>
      </c>
      <c r="I47" s="64">
        <v>11.43</v>
      </c>
      <c r="J47" s="65" t="s">
        <v>6</v>
      </c>
      <c r="K47" s="66" t="s">
        <v>6</v>
      </c>
    </row>
    <row r="48" spans="1:11" x14ac:dyDescent="0.2">
      <c r="A48" s="61" t="s">
        <v>8</v>
      </c>
      <c r="B48" s="62" t="s">
        <v>138</v>
      </c>
      <c r="C48" s="63">
        <v>29</v>
      </c>
      <c r="D48" s="64">
        <v>5.4650999999999996</v>
      </c>
      <c r="E48" s="64">
        <v>4.5999999999999996</v>
      </c>
      <c r="F48" s="64">
        <v>0</v>
      </c>
      <c r="G48" s="64">
        <v>12.4207</v>
      </c>
      <c r="H48" s="64">
        <v>0</v>
      </c>
      <c r="I48" s="64">
        <v>19.3691</v>
      </c>
      <c r="J48" s="65" t="s">
        <v>6</v>
      </c>
      <c r="K48" s="66" t="s">
        <v>6</v>
      </c>
    </row>
    <row r="49" spans="1:11" x14ac:dyDescent="0.2">
      <c r="A49" s="61" t="s">
        <v>80</v>
      </c>
      <c r="B49" s="62" t="s">
        <v>221</v>
      </c>
      <c r="C49" s="63">
        <v>54</v>
      </c>
      <c r="D49" s="64">
        <v>2.3588</v>
      </c>
      <c r="E49" s="64">
        <v>4.5999999999999996</v>
      </c>
      <c r="F49" s="64">
        <v>0</v>
      </c>
      <c r="G49" s="64">
        <v>10.350899999999999</v>
      </c>
      <c r="H49" s="64">
        <v>0</v>
      </c>
      <c r="I49" s="64">
        <v>14.7577</v>
      </c>
      <c r="J49" s="65" t="s">
        <v>6</v>
      </c>
      <c r="K49" s="66" t="s">
        <v>6</v>
      </c>
    </row>
    <row r="50" spans="1:11" x14ac:dyDescent="0.2">
      <c r="A50" s="61" t="s">
        <v>41</v>
      </c>
      <c r="B50" s="62" t="s">
        <v>377</v>
      </c>
      <c r="C50" s="63">
        <v>32</v>
      </c>
      <c r="D50" s="64">
        <v>4.0468000000000002</v>
      </c>
      <c r="E50" s="64">
        <v>4.5999999999999996</v>
      </c>
      <c r="F50" s="64">
        <v>0</v>
      </c>
      <c r="G50" s="64">
        <v>11.9229</v>
      </c>
      <c r="H50" s="64">
        <v>0</v>
      </c>
      <c r="I50" s="64">
        <v>18.347000000000001</v>
      </c>
      <c r="J50" s="65" t="s">
        <v>6</v>
      </c>
      <c r="K50" s="66" t="s">
        <v>6</v>
      </c>
    </row>
    <row r="51" spans="1:11" x14ac:dyDescent="0.2">
      <c r="A51" s="61" t="s">
        <v>22</v>
      </c>
      <c r="B51" s="62" t="s">
        <v>143</v>
      </c>
      <c r="C51" s="63">
        <v>27</v>
      </c>
      <c r="D51" s="64">
        <v>2.1541999999999999</v>
      </c>
      <c r="E51" s="64">
        <v>4.5999999999999996</v>
      </c>
      <c r="F51" s="64">
        <v>0</v>
      </c>
      <c r="G51" s="64">
        <v>12.6342</v>
      </c>
      <c r="H51" s="64">
        <v>0</v>
      </c>
      <c r="I51" s="64">
        <v>19.768599999999999</v>
      </c>
      <c r="J51" s="65" t="s">
        <v>6</v>
      </c>
      <c r="K51" s="66" t="s">
        <v>6</v>
      </c>
    </row>
    <row r="52" spans="1:11" x14ac:dyDescent="0.2">
      <c r="A52" s="61" t="s">
        <v>128</v>
      </c>
      <c r="B52" s="62" t="s">
        <v>195</v>
      </c>
      <c r="C52" s="63">
        <v>27</v>
      </c>
      <c r="D52" s="64">
        <v>0</v>
      </c>
      <c r="E52" s="64">
        <v>4.5999999999999996</v>
      </c>
      <c r="F52" s="64">
        <v>0</v>
      </c>
      <c r="G52" s="64">
        <v>12.6342</v>
      </c>
      <c r="H52" s="64">
        <v>0</v>
      </c>
      <c r="I52" s="64">
        <v>19.768599999999999</v>
      </c>
      <c r="J52" s="65" t="s">
        <v>6</v>
      </c>
      <c r="K52" s="66" t="s">
        <v>6</v>
      </c>
    </row>
    <row r="53" spans="1:11" x14ac:dyDescent="0.2">
      <c r="A53" s="61" t="s">
        <v>66</v>
      </c>
      <c r="B53" s="62" t="s">
        <v>167</v>
      </c>
      <c r="C53" s="63">
        <v>12</v>
      </c>
      <c r="D53" s="64">
        <v>9.7962000000000007</v>
      </c>
      <c r="E53" s="64">
        <v>4.5999999999999996</v>
      </c>
      <c r="F53" s="64">
        <v>0</v>
      </c>
      <c r="G53" s="64">
        <v>15.9254</v>
      </c>
      <c r="H53" s="64">
        <v>0</v>
      </c>
      <c r="I53" s="64">
        <v>29.090199999999999</v>
      </c>
      <c r="J53" s="65" t="s">
        <v>6</v>
      </c>
      <c r="K53" s="66" t="s">
        <v>6</v>
      </c>
    </row>
    <row r="54" spans="1:11" x14ac:dyDescent="0.2">
      <c r="A54" s="61" t="s">
        <v>67</v>
      </c>
      <c r="B54" s="62" t="s">
        <v>263</v>
      </c>
      <c r="C54" s="63">
        <v>25</v>
      </c>
      <c r="D54" s="64">
        <v>6.1642000000000001</v>
      </c>
      <c r="E54" s="64">
        <v>4.5999999999999996</v>
      </c>
      <c r="F54" s="64">
        <v>0</v>
      </c>
      <c r="G54" s="64">
        <v>12.632199999999999</v>
      </c>
      <c r="H54" s="64">
        <v>0</v>
      </c>
      <c r="I54" s="64">
        <v>19.926500000000001</v>
      </c>
      <c r="J54" s="65" t="s">
        <v>6</v>
      </c>
      <c r="K54" s="66" t="s">
        <v>6</v>
      </c>
    </row>
    <row r="55" spans="1:11" x14ac:dyDescent="0.2">
      <c r="A55" s="61" t="s">
        <v>51</v>
      </c>
      <c r="B55" s="62" t="s">
        <v>160</v>
      </c>
      <c r="C55" s="63">
        <v>33</v>
      </c>
      <c r="D55" s="64">
        <v>4.5781000000000001</v>
      </c>
      <c r="E55" s="64">
        <v>4.5999999999999996</v>
      </c>
      <c r="F55" s="64">
        <v>0</v>
      </c>
      <c r="G55" s="64">
        <v>11.737299999999999</v>
      </c>
      <c r="H55" s="64">
        <v>0</v>
      </c>
      <c r="I55" s="64">
        <v>17.9694</v>
      </c>
      <c r="J55" s="65" t="s">
        <v>6</v>
      </c>
      <c r="K55" s="66" t="s">
        <v>6</v>
      </c>
    </row>
    <row r="56" spans="1:11" x14ac:dyDescent="0.2">
      <c r="A56" s="61" t="s">
        <v>30</v>
      </c>
      <c r="B56" s="62" t="s">
        <v>149</v>
      </c>
      <c r="C56" s="63">
        <v>27</v>
      </c>
      <c r="D56" s="64">
        <v>0</v>
      </c>
      <c r="E56" s="64">
        <v>4.5999999999999996</v>
      </c>
      <c r="F56" s="64">
        <v>0</v>
      </c>
      <c r="G56" s="64">
        <v>12.6342</v>
      </c>
      <c r="H56" s="64">
        <v>0</v>
      </c>
      <c r="I56" s="64">
        <v>19.768599999999999</v>
      </c>
      <c r="J56" s="65" t="s">
        <v>6</v>
      </c>
      <c r="K56" s="66" t="s">
        <v>6</v>
      </c>
    </row>
    <row r="57" spans="1:11" x14ac:dyDescent="0.2">
      <c r="A57" s="61" t="s">
        <v>56</v>
      </c>
      <c r="B57" s="62" t="s">
        <v>264</v>
      </c>
      <c r="C57" s="63">
        <v>26</v>
      </c>
      <c r="D57" s="64">
        <v>0</v>
      </c>
      <c r="E57" s="64">
        <v>4.5999999999999996</v>
      </c>
      <c r="F57" s="64">
        <v>0</v>
      </c>
      <c r="G57" s="64">
        <v>12.6701</v>
      </c>
      <c r="H57" s="64">
        <v>0</v>
      </c>
      <c r="I57" s="64">
        <v>19.774000000000001</v>
      </c>
      <c r="J57" s="65" t="s">
        <v>6</v>
      </c>
      <c r="K57" s="66" t="s">
        <v>6</v>
      </c>
    </row>
    <row r="58" spans="1:11" x14ac:dyDescent="0.2">
      <c r="A58" s="61" t="s">
        <v>79</v>
      </c>
      <c r="B58" s="62" t="s">
        <v>174</v>
      </c>
      <c r="C58" s="63">
        <v>43</v>
      </c>
      <c r="D58" s="64">
        <v>2.2844000000000002</v>
      </c>
      <c r="E58" s="64">
        <v>4.5999999999999996</v>
      </c>
      <c r="F58" s="64">
        <v>0</v>
      </c>
      <c r="G58" s="64">
        <v>10.9992</v>
      </c>
      <c r="H58" s="64">
        <v>0</v>
      </c>
      <c r="I58" s="64">
        <v>16.141999999999999</v>
      </c>
      <c r="J58" s="65" t="s">
        <v>6</v>
      </c>
      <c r="K58" s="66" t="s">
        <v>6</v>
      </c>
    </row>
    <row r="59" spans="1:11" x14ac:dyDescent="0.2">
      <c r="A59" s="61" t="s">
        <v>108</v>
      </c>
      <c r="B59" s="62" t="s">
        <v>222</v>
      </c>
      <c r="C59" s="63">
        <v>105</v>
      </c>
      <c r="D59" s="64">
        <v>5.5274000000000001</v>
      </c>
      <c r="E59" s="64">
        <v>4.5999999999999996</v>
      </c>
      <c r="F59" s="64">
        <v>0.55930000000000002</v>
      </c>
      <c r="G59" s="64">
        <v>8.7089999999999996</v>
      </c>
      <c r="H59" s="64">
        <v>0</v>
      </c>
      <c r="I59" s="64">
        <v>11.8331</v>
      </c>
      <c r="J59" s="65" t="s">
        <v>6</v>
      </c>
      <c r="K59" s="66" t="s">
        <v>6</v>
      </c>
    </row>
    <row r="60" spans="1:11" x14ac:dyDescent="0.2">
      <c r="A60" s="61" t="s">
        <v>97</v>
      </c>
      <c r="B60" s="62" t="s">
        <v>182</v>
      </c>
      <c r="C60" s="63">
        <v>57</v>
      </c>
      <c r="D60" s="64">
        <v>3.4258000000000002</v>
      </c>
      <c r="E60" s="64">
        <v>4.5999999999999996</v>
      </c>
      <c r="F60" s="64">
        <v>0</v>
      </c>
      <c r="G60" s="64">
        <v>10.152900000000001</v>
      </c>
      <c r="H60" s="64">
        <v>0</v>
      </c>
      <c r="I60" s="64">
        <v>14.639099999999999</v>
      </c>
      <c r="J60" s="65" t="s">
        <v>6</v>
      </c>
      <c r="K60" s="66" t="s">
        <v>6</v>
      </c>
    </row>
    <row r="61" spans="1:11" x14ac:dyDescent="0.2">
      <c r="A61" s="61" t="s">
        <v>72</v>
      </c>
      <c r="B61" s="62" t="s">
        <v>265</v>
      </c>
      <c r="C61" s="63">
        <v>57</v>
      </c>
      <c r="D61" s="64">
        <v>0</v>
      </c>
      <c r="E61" s="64">
        <v>4.5999999999999996</v>
      </c>
      <c r="F61" s="64">
        <v>0</v>
      </c>
      <c r="G61" s="64">
        <v>10.152900000000001</v>
      </c>
      <c r="H61" s="64">
        <v>0</v>
      </c>
      <c r="I61" s="64">
        <v>14.639099999999999</v>
      </c>
      <c r="J61" s="65" t="s">
        <v>6</v>
      </c>
      <c r="K61" s="66" t="s">
        <v>6</v>
      </c>
    </row>
    <row r="62" spans="1:11" x14ac:dyDescent="0.2">
      <c r="A62" s="61" t="s">
        <v>91</v>
      </c>
      <c r="B62" s="62" t="s">
        <v>179</v>
      </c>
      <c r="C62" s="63">
        <v>43</v>
      </c>
      <c r="D62" s="64">
        <v>0</v>
      </c>
      <c r="E62" s="64">
        <v>4.5999999999999996</v>
      </c>
      <c r="F62" s="64">
        <v>0</v>
      </c>
      <c r="G62" s="64">
        <v>10.9992</v>
      </c>
      <c r="H62" s="64">
        <v>0</v>
      </c>
      <c r="I62" s="64">
        <v>16.141999999999999</v>
      </c>
      <c r="J62" s="65" t="s">
        <v>6</v>
      </c>
      <c r="K62" s="66" t="s">
        <v>6</v>
      </c>
    </row>
    <row r="63" spans="1:11" x14ac:dyDescent="0.2">
      <c r="A63" s="61" t="s">
        <v>106</v>
      </c>
      <c r="B63" s="62" t="s">
        <v>185</v>
      </c>
      <c r="C63" s="63">
        <v>27</v>
      </c>
      <c r="D63" s="64">
        <v>0</v>
      </c>
      <c r="E63" s="64">
        <v>4.5999999999999996</v>
      </c>
      <c r="F63" s="64">
        <v>0</v>
      </c>
      <c r="G63" s="64">
        <v>12.6342</v>
      </c>
      <c r="H63" s="64">
        <v>0</v>
      </c>
      <c r="I63" s="64">
        <v>19.768599999999999</v>
      </c>
      <c r="J63" s="65" t="s">
        <v>6</v>
      </c>
      <c r="K63" s="66" t="s">
        <v>6</v>
      </c>
    </row>
    <row r="64" spans="1:11" x14ac:dyDescent="0.2">
      <c r="A64" s="61" t="s">
        <v>60</v>
      </c>
      <c r="B64" s="62" t="s">
        <v>165</v>
      </c>
      <c r="C64" s="63">
        <v>39</v>
      </c>
      <c r="D64" s="64">
        <v>1.974</v>
      </c>
      <c r="E64" s="64">
        <v>4.5999999999999996</v>
      </c>
      <c r="F64" s="64">
        <v>0</v>
      </c>
      <c r="G64" s="64">
        <v>11.314</v>
      </c>
      <c r="H64" s="64">
        <v>0</v>
      </c>
      <c r="I64" s="64">
        <v>17.081299999999999</v>
      </c>
      <c r="J64" s="65" t="s">
        <v>6</v>
      </c>
      <c r="K64" s="66" t="s">
        <v>6</v>
      </c>
    </row>
    <row r="65" spans="1:11" x14ac:dyDescent="0.2">
      <c r="A65" s="61" t="s">
        <v>130</v>
      </c>
      <c r="B65" s="62" t="s">
        <v>244</v>
      </c>
      <c r="C65" s="63">
        <v>18</v>
      </c>
      <c r="D65" s="64">
        <v>4.1741000000000001</v>
      </c>
      <c r="E65" s="64">
        <v>4.5999999999999996</v>
      </c>
      <c r="F65" s="64">
        <v>0</v>
      </c>
      <c r="G65" s="64">
        <v>14.539899999999999</v>
      </c>
      <c r="H65" s="64">
        <v>0</v>
      </c>
      <c r="I65" s="64">
        <v>23.301500000000001</v>
      </c>
      <c r="J65" s="65" t="s">
        <v>6</v>
      </c>
      <c r="K65" s="66" t="s">
        <v>6</v>
      </c>
    </row>
    <row r="66" spans="1:11" x14ac:dyDescent="0.2">
      <c r="A66" s="61" t="s">
        <v>27</v>
      </c>
      <c r="B66" s="62" t="s">
        <v>146</v>
      </c>
      <c r="C66" s="63">
        <v>25</v>
      </c>
      <c r="D66" s="64">
        <v>5.8</v>
      </c>
      <c r="E66" s="64">
        <v>4.5999999999999996</v>
      </c>
      <c r="F66" s="64">
        <v>0</v>
      </c>
      <c r="G66" s="64">
        <v>12.632199999999999</v>
      </c>
      <c r="H66" s="64">
        <v>0</v>
      </c>
      <c r="I66" s="64">
        <v>19.926500000000001</v>
      </c>
      <c r="J66" s="65" t="s">
        <v>6</v>
      </c>
      <c r="K66" s="66" t="s">
        <v>6</v>
      </c>
    </row>
    <row r="67" spans="1:11" x14ac:dyDescent="0.2">
      <c r="A67" s="61" t="s">
        <v>131</v>
      </c>
      <c r="B67" s="62" t="s">
        <v>266</v>
      </c>
      <c r="C67" s="63">
        <v>27</v>
      </c>
      <c r="D67" s="64">
        <v>5.9577</v>
      </c>
      <c r="E67" s="64">
        <v>4.5999999999999996</v>
      </c>
      <c r="F67" s="64">
        <v>0</v>
      </c>
      <c r="G67" s="64">
        <v>12.6342</v>
      </c>
      <c r="H67" s="64">
        <v>0</v>
      </c>
      <c r="I67" s="64">
        <v>19.768599999999999</v>
      </c>
      <c r="J67" s="65" t="s">
        <v>6</v>
      </c>
      <c r="K67" s="66" t="s">
        <v>6</v>
      </c>
    </row>
    <row r="68" spans="1:11" x14ac:dyDescent="0.2">
      <c r="A68" s="61" t="s">
        <v>110</v>
      </c>
      <c r="B68" s="62" t="s">
        <v>187</v>
      </c>
      <c r="C68" s="63">
        <v>74</v>
      </c>
      <c r="D68" s="64">
        <v>6.5610999999999997</v>
      </c>
      <c r="E68" s="64">
        <v>4.5999999999999996</v>
      </c>
      <c r="F68" s="64">
        <v>0</v>
      </c>
      <c r="G68" s="64">
        <v>9.4093999999999998</v>
      </c>
      <c r="H68" s="64">
        <v>0</v>
      </c>
      <c r="I68" s="64">
        <v>13.293799999999999</v>
      </c>
      <c r="J68" s="65" t="s">
        <v>6</v>
      </c>
      <c r="K68" s="66" t="s">
        <v>6</v>
      </c>
    </row>
    <row r="69" spans="1:11" x14ac:dyDescent="0.2">
      <c r="A69" s="61" t="s">
        <v>11</v>
      </c>
      <c r="B69" s="62" t="s">
        <v>139</v>
      </c>
      <c r="C69" s="63">
        <v>30</v>
      </c>
      <c r="D69" s="64">
        <v>3.3046000000000002</v>
      </c>
      <c r="E69" s="64">
        <v>4.5999999999999996</v>
      </c>
      <c r="F69" s="64">
        <v>0</v>
      </c>
      <c r="G69" s="64">
        <v>12.27</v>
      </c>
      <c r="H69" s="64">
        <v>0</v>
      </c>
      <c r="I69" s="64">
        <v>19.060500000000001</v>
      </c>
      <c r="J69" s="65" t="s">
        <v>6</v>
      </c>
      <c r="K69" s="66" t="s">
        <v>6</v>
      </c>
    </row>
    <row r="70" spans="1:11" x14ac:dyDescent="0.2">
      <c r="A70" s="61" t="s">
        <v>249</v>
      </c>
      <c r="B70" s="62" t="s">
        <v>250</v>
      </c>
      <c r="C70" s="63">
        <v>56</v>
      </c>
      <c r="D70" s="64">
        <v>2.3757000000000001</v>
      </c>
      <c r="E70" s="64">
        <v>4.5999999999999996</v>
      </c>
      <c r="F70" s="64">
        <v>0</v>
      </c>
      <c r="G70" s="64">
        <v>10.225</v>
      </c>
      <c r="H70" s="64">
        <v>0</v>
      </c>
      <c r="I70" s="64">
        <v>14.6623</v>
      </c>
      <c r="J70" s="65" t="s">
        <v>6</v>
      </c>
      <c r="K70" s="66" t="s">
        <v>6</v>
      </c>
    </row>
    <row r="71" spans="1:11" x14ac:dyDescent="0.2">
      <c r="A71" s="61" t="s">
        <v>85</v>
      </c>
      <c r="B71" s="62" t="s">
        <v>177</v>
      </c>
      <c r="C71" s="63">
        <v>62</v>
      </c>
      <c r="D71" s="64">
        <v>1.5604</v>
      </c>
      <c r="E71" s="64">
        <v>4.5999999999999996</v>
      </c>
      <c r="F71" s="64">
        <v>0</v>
      </c>
      <c r="G71" s="64">
        <v>9.8428000000000004</v>
      </c>
      <c r="H71" s="64">
        <v>0</v>
      </c>
      <c r="I71" s="64">
        <v>14.194699999999999</v>
      </c>
      <c r="J71" s="65" t="s">
        <v>6</v>
      </c>
      <c r="K71" s="66" t="s">
        <v>6</v>
      </c>
    </row>
    <row r="72" spans="1:11" x14ac:dyDescent="0.2">
      <c r="A72" s="61" t="s">
        <v>17</v>
      </c>
      <c r="B72" s="62" t="s">
        <v>267</v>
      </c>
      <c r="C72" s="63">
        <v>39</v>
      </c>
      <c r="D72" s="64">
        <v>0</v>
      </c>
      <c r="E72" s="64">
        <v>4.5999999999999996</v>
      </c>
      <c r="F72" s="64">
        <v>0</v>
      </c>
      <c r="G72" s="64">
        <v>11.314</v>
      </c>
      <c r="H72" s="64">
        <v>0</v>
      </c>
      <c r="I72" s="64">
        <v>17.081299999999999</v>
      </c>
      <c r="J72" s="65" t="s">
        <v>6</v>
      </c>
      <c r="K72" s="66" t="s">
        <v>6</v>
      </c>
    </row>
    <row r="73" spans="1:11" x14ac:dyDescent="0.2">
      <c r="A73" s="61" t="s">
        <v>40</v>
      </c>
      <c r="B73" s="62" t="s">
        <v>154</v>
      </c>
      <c r="C73" s="63">
        <v>21</v>
      </c>
      <c r="D73" s="64">
        <v>0</v>
      </c>
      <c r="E73" s="64">
        <v>4.5999999999999996</v>
      </c>
      <c r="F73" s="64">
        <v>0</v>
      </c>
      <c r="G73" s="64">
        <v>13.5358</v>
      </c>
      <c r="H73" s="64">
        <v>0</v>
      </c>
      <c r="I73" s="64">
        <v>22.373000000000001</v>
      </c>
      <c r="J73" s="65" t="s">
        <v>6</v>
      </c>
      <c r="K73" s="66" t="s">
        <v>6</v>
      </c>
    </row>
    <row r="74" spans="1:11" x14ac:dyDescent="0.2">
      <c r="A74" s="61" t="s">
        <v>12</v>
      </c>
      <c r="B74" s="62" t="s">
        <v>276</v>
      </c>
      <c r="C74" s="63">
        <v>30</v>
      </c>
      <c r="D74" s="64">
        <v>0</v>
      </c>
      <c r="E74" s="64">
        <v>4.5999999999999996</v>
      </c>
      <c r="F74" s="64">
        <v>0</v>
      </c>
      <c r="G74" s="64">
        <v>12.27</v>
      </c>
      <c r="H74" s="64">
        <v>0</v>
      </c>
      <c r="I74" s="64">
        <v>19.060500000000001</v>
      </c>
      <c r="J74" s="65" t="s">
        <v>6</v>
      </c>
      <c r="K74" s="66" t="s">
        <v>6</v>
      </c>
    </row>
    <row r="75" spans="1:11" x14ac:dyDescent="0.2">
      <c r="A75" s="61" t="s">
        <v>63</v>
      </c>
      <c r="B75" s="62" t="s">
        <v>251</v>
      </c>
      <c r="C75" s="63">
        <v>43</v>
      </c>
      <c r="D75" s="64">
        <v>3.5863999999999998</v>
      </c>
      <c r="E75" s="64">
        <v>4.5999999999999996</v>
      </c>
      <c r="F75" s="64">
        <v>0</v>
      </c>
      <c r="G75" s="64">
        <v>10.9992</v>
      </c>
      <c r="H75" s="64">
        <v>0</v>
      </c>
      <c r="I75" s="64">
        <v>16.141999999999999</v>
      </c>
      <c r="J75" s="65" t="s">
        <v>6</v>
      </c>
      <c r="K75" s="66" t="s">
        <v>6</v>
      </c>
    </row>
    <row r="76" spans="1:11" x14ac:dyDescent="0.2">
      <c r="A76" s="61" t="s">
        <v>133</v>
      </c>
      <c r="B76" s="62" t="s">
        <v>224</v>
      </c>
      <c r="C76" s="63">
        <v>8</v>
      </c>
      <c r="D76" s="64">
        <v>11.598599999999999</v>
      </c>
      <c r="E76" s="64">
        <v>4.5999999999999996</v>
      </c>
      <c r="F76" s="64">
        <v>0</v>
      </c>
      <c r="G76" s="64">
        <v>19.6572</v>
      </c>
      <c r="H76" s="64">
        <v>0</v>
      </c>
      <c r="I76" s="64">
        <v>35.624600000000001</v>
      </c>
      <c r="J76" s="65" t="s">
        <v>486</v>
      </c>
      <c r="K76" s="66" t="s">
        <v>486</v>
      </c>
    </row>
    <row r="77" spans="1:11" x14ac:dyDescent="0.2">
      <c r="A77" s="61" t="s">
        <v>112</v>
      </c>
      <c r="B77" s="62" t="s">
        <v>189</v>
      </c>
      <c r="C77" s="63">
        <v>68</v>
      </c>
      <c r="D77" s="64">
        <v>3.5028999999999999</v>
      </c>
      <c r="E77" s="64">
        <v>4.5999999999999996</v>
      </c>
      <c r="F77" s="64">
        <v>0</v>
      </c>
      <c r="G77" s="64">
        <v>9.7355</v>
      </c>
      <c r="H77" s="64">
        <v>0</v>
      </c>
      <c r="I77" s="64">
        <v>13.712899999999999</v>
      </c>
      <c r="J77" s="65" t="s">
        <v>6</v>
      </c>
      <c r="K77" s="66" t="s">
        <v>6</v>
      </c>
    </row>
    <row r="78" spans="1:11" x14ac:dyDescent="0.2">
      <c r="A78" s="61" t="s">
        <v>135</v>
      </c>
      <c r="B78" s="62" t="s">
        <v>381</v>
      </c>
      <c r="C78" s="63">
        <v>7</v>
      </c>
      <c r="D78" s="64">
        <v>0</v>
      </c>
      <c r="E78" s="64">
        <v>4.5999999999999996</v>
      </c>
      <c r="F78" s="64">
        <v>0</v>
      </c>
      <c r="G78" s="64">
        <v>20.139199999999999</v>
      </c>
      <c r="H78" s="64">
        <v>0</v>
      </c>
      <c r="I78" s="64">
        <v>38.914000000000001</v>
      </c>
      <c r="J78" s="65" t="s">
        <v>486</v>
      </c>
      <c r="K78" s="66" t="s">
        <v>486</v>
      </c>
    </row>
    <row r="79" spans="1:11" x14ac:dyDescent="0.2">
      <c r="A79" s="61" t="s">
        <v>93</v>
      </c>
      <c r="B79" s="62" t="s">
        <v>180</v>
      </c>
      <c r="C79" s="63">
        <v>61</v>
      </c>
      <c r="D79" s="64">
        <v>9.5000999999999998</v>
      </c>
      <c r="E79" s="64">
        <v>4.5999999999999996</v>
      </c>
      <c r="F79" s="64">
        <v>0</v>
      </c>
      <c r="G79" s="64">
        <v>9.8290000000000006</v>
      </c>
      <c r="H79" s="64">
        <v>0</v>
      </c>
      <c r="I79" s="64">
        <v>14.3125</v>
      </c>
      <c r="J79" s="65" t="s">
        <v>6</v>
      </c>
      <c r="K79" s="66" t="s">
        <v>6</v>
      </c>
    </row>
    <row r="80" spans="1:11" x14ac:dyDescent="0.2">
      <c r="A80" s="61" t="s">
        <v>44</v>
      </c>
      <c r="B80" s="62" t="s">
        <v>231</v>
      </c>
      <c r="C80" s="63">
        <v>37</v>
      </c>
      <c r="D80" s="64">
        <v>7.1852999999999998</v>
      </c>
      <c r="E80" s="64">
        <v>4.5999999999999996</v>
      </c>
      <c r="F80" s="64">
        <v>0</v>
      </c>
      <c r="G80" s="64">
        <v>11.3416</v>
      </c>
      <c r="H80" s="64">
        <v>0</v>
      </c>
      <c r="I80" s="64">
        <v>17.402000000000001</v>
      </c>
      <c r="J80" s="65" t="s">
        <v>6</v>
      </c>
      <c r="K80" s="66" t="s">
        <v>6</v>
      </c>
    </row>
    <row r="81" spans="1:11" x14ac:dyDescent="0.2">
      <c r="A81" s="61" t="s">
        <v>15</v>
      </c>
      <c r="B81" s="62" t="s">
        <v>245</v>
      </c>
      <c r="C81" s="63">
        <v>26</v>
      </c>
      <c r="D81" s="64">
        <v>0</v>
      </c>
      <c r="E81" s="64">
        <v>4.5999999999999996</v>
      </c>
      <c r="F81" s="64">
        <v>0</v>
      </c>
      <c r="G81" s="64">
        <v>12.6701</v>
      </c>
      <c r="H81" s="64">
        <v>0</v>
      </c>
      <c r="I81" s="64">
        <v>19.774000000000001</v>
      </c>
      <c r="J81" s="65" t="s">
        <v>6</v>
      </c>
      <c r="K81" s="66" t="s">
        <v>6</v>
      </c>
    </row>
    <row r="82" spans="1:11" x14ac:dyDescent="0.2">
      <c r="A82" s="61" t="s">
        <v>109</v>
      </c>
      <c r="B82" s="62" t="s">
        <v>186</v>
      </c>
      <c r="C82" s="63">
        <v>59</v>
      </c>
      <c r="D82" s="64">
        <v>2.1787999999999998</v>
      </c>
      <c r="E82" s="64">
        <v>4.5999999999999996</v>
      </c>
      <c r="F82" s="64">
        <v>0</v>
      </c>
      <c r="G82" s="64">
        <v>9.9961000000000002</v>
      </c>
      <c r="H82" s="64">
        <v>0</v>
      </c>
      <c r="I82" s="64">
        <v>14.5122</v>
      </c>
      <c r="J82" s="65" t="s">
        <v>6</v>
      </c>
      <c r="K82" s="66" t="s">
        <v>6</v>
      </c>
    </row>
    <row r="83" spans="1:11" x14ac:dyDescent="0.2">
      <c r="A83" s="61" t="s">
        <v>23</v>
      </c>
      <c r="B83" s="62" t="s">
        <v>144</v>
      </c>
      <c r="C83" s="63">
        <v>19</v>
      </c>
      <c r="D83" s="64">
        <v>0</v>
      </c>
      <c r="E83" s="64">
        <v>4.5999999999999996</v>
      </c>
      <c r="F83" s="64">
        <v>0</v>
      </c>
      <c r="G83" s="64">
        <v>14.2286</v>
      </c>
      <c r="H83" s="64">
        <v>0</v>
      </c>
      <c r="I83" s="64">
        <v>23.2285</v>
      </c>
      <c r="J83" s="65" t="s">
        <v>6</v>
      </c>
      <c r="K83" s="66" t="s">
        <v>6</v>
      </c>
    </row>
    <row r="84" spans="1:11" x14ac:dyDescent="0.2">
      <c r="A84" s="61" t="s">
        <v>50</v>
      </c>
      <c r="B84" s="62" t="s">
        <v>268</v>
      </c>
      <c r="C84" s="63">
        <v>24</v>
      </c>
      <c r="D84" s="64">
        <v>8.2477</v>
      </c>
      <c r="E84" s="64">
        <v>4.5999999999999996</v>
      </c>
      <c r="F84" s="64">
        <v>0</v>
      </c>
      <c r="G84" s="64">
        <v>12.4976</v>
      </c>
      <c r="H84" s="64">
        <v>0</v>
      </c>
      <c r="I84" s="64">
        <v>20.545000000000002</v>
      </c>
      <c r="J84" s="65" t="s">
        <v>6</v>
      </c>
      <c r="K84" s="66" t="s">
        <v>6</v>
      </c>
    </row>
    <row r="85" spans="1:11" x14ac:dyDescent="0.2">
      <c r="A85" s="61" t="s">
        <v>83</v>
      </c>
      <c r="B85" s="62" t="s">
        <v>176</v>
      </c>
      <c r="C85" s="63">
        <v>66</v>
      </c>
      <c r="D85" s="64">
        <v>13.433299999999999</v>
      </c>
      <c r="E85" s="64">
        <v>4.5999999999999996</v>
      </c>
      <c r="F85" s="64">
        <v>0</v>
      </c>
      <c r="G85" s="64">
        <v>9.8078000000000003</v>
      </c>
      <c r="H85" s="64">
        <v>0</v>
      </c>
      <c r="I85" s="64">
        <v>13.719900000000001</v>
      </c>
      <c r="J85" s="65" t="s">
        <v>6</v>
      </c>
      <c r="K85" s="66" t="s">
        <v>6</v>
      </c>
    </row>
    <row r="86" spans="1:11" x14ac:dyDescent="0.2">
      <c r="A86" s="61" t="s">
        <v>77</v>
      </c>
      <c r="B86" s="62" t="s">
        <v>175</v>
      </c>
      <c r="C86" s="63">
        <v>100</v>
      </c>
      <c r="D86" s="64">
        <v>7.2766999999999999</v>
      </c>
      <c r="E86" s="64">
        <v>4.5999999999999996</v>
      </c>
      <c r="F86" s="64">
        <v>0.4405</v>
      </c>
      <c r="G86" s="64">
        <v>8.8265999999999991</v>
      </c>
      <c r="H86" s="64">
        <v>0</v>
      </c>
      <c r="I86" s="64">
        <v>11.942600000000001</v>
      </c>
      <c r="J86" s="65" t="s">
        <v>6</v>
      </c>
      <c r="K86" s="66" t="s">
        <v>6</v>
      </c>
    </row>
    <row r="87" spans="1:11" x14ac:dyDescent="0.2">
      <c r="A87" s="61" t="s">
        <v>75</v>
      </c>
      <c r="B87" s="62" t="s">
        <v>172</v>
      </c>
      <c r="C87" s="63">
        <v>72</v>
      </c>
      <c r="D87" s="64">
        <v>6.5006000000000004</v>
      </c>
      <c r="E87" s="64">
        <v>4.5999999999999996</v>
      </c>
      <c r="F87" s="64">
        <v>0</v>
      </c>
      <c r="G87" s="64">
        <v>9.5300999999999991</v>
      </c>
      <c r="H87" s="64">
        <v>0</v>
      </c>
      <c r="I87" s="64">
        <v>13.476000000000001</v>
      </c>
      <c r="J87" s="65" t="s">
        <v>6</v>
      </c>
      <c r="K87" s="66" t="s">
        <v>6</v>
      </c>
    </row>
    <row r="88" spans="1:11" x14ac:dyDescent="0.2">
      <c r="A88" s="61" t="s">
        <v>70</v>
      </c>
      <c r="B88" s="62" t="s">
        <v>168</v>
      </c>
      <c r="C88" s="63">
        <v>112</v>
      </c>
      <c r="D88" s="64">
        <v>6.1261999999999999</v>
      </c>
      <c r="E88" s="64">
        <v>4.5999999999999996</v>
      </c>
      <c r="F88" s="64">
        <v>0.755</v>
      </c>
      <c r="G88" s="64">
        <v>8.6281999999999996</v>
      </c>
      <c r="H88" s="64">
        <v>0</v>
      </c>
      <c r="I88" s="64">
        <v>11.5306</v>
      </c>
      <c r="J88" s="65" t="s">
        <v>6</v>
      </c>
      <c r="K88" s="66" t="s">
        <v>6</v>
      </c>
    </row>
    <row r="89" spans="1:11" x14ac:dyDescent="0.2">
      <c r="A89" s="61" t="s">
        <v>104</v>
      </c>
      <c r="B89" s="62" t="s">
        <v>287</v>
      </c>
      <c r="C89" s="63">
        <v>56</v>
      </c>
      <c r="D89" s="64">
        <v>5.6642000000000001</v>
      </c>
      <c r="E89" s="64">
        <v>4.5999999999999996</v>
      </c>
      <c r="F89" s="64">
        <v>0</v>
      </c>
      <c r="G89" s="64">
        <v>10.225</v>
      </c>
      <c r="H89" s="64">
        <v>0</v>
      </c>
      <c r="I89" s="64">
        <v>14.6623</v>
      </c>
      <c r="J89" s="65" t="s">
        <v>6</v>
      </c>
      <c r="K89" s="66" t="s">
        <v>6</v>
      </c>
    </row>
    <row r="90" spans="1:11" x14ac:dyDescent="0.2">
      <c r="A90" s="61" t="s">
        <v>61</v>
      </c>
      <c r="B90" s="62" t="s">
        <v>269</v>
      </c>
      <c r="C90" s="63">
        <v>36</v>
      </c>
      <c r="D90" s="64">
        <v>3.5066999999999999</v>
      </c>
      <c r="E90" s="64">
        <v>4.5999999999999996</v>
      </c>
      <c r="F90" s="64">
        <v>0</v>
      </c>
      <c r="G90" s="64">
        <v>11.2986</v>
      </c>
      <c r="H90" s="64">
        <v>0</v>
      </c>
      <c r="I90" s="64">
        <v>17.481200000000001</v>
      </c>
      <c r="J90" s="65" t="s">
        <v>6</v>
      </c>
      <c r="K90" s="66" t="s">
        <v>6</v>
      </c>
    </row>
    <row r="91" spans="1:11" x14ac:dyDescent="0.2">
      <c r="A91" s="61" t="s">
        <v>288</v>
      </c>
      <c r="B91" s="62" t="s">
        <v>289</v>
      </c>
      <c r="C91" s="63">
        <v>79</v>
      </c>
      <c r="D91" s="64">
        <v>9.9413999999999998</v>
      </c>
      <c r="E91" s="64">
        <v>4.5999999999999996</v>
      </c>
      <c r="F91" s="64">
        <v>4.9000000000000002E-2</v>
      </c>
      <c r="G91" s="64">
        <v>9.3626000000000005</v>
      </c>
      <c r="H91" s="64">
        <v>0</v>
      </c>
      <c r="I91" s="64">
        <v>12.979799999999999</v>
      </c>
      <c r="J91" s="65" t="s">
        <v>6</v>
      </c>
      <c r="K91" s="66" t="s">
        <v>6</v>
      </c>
    </row>
    <row r="92" spans="1:11" x14ac:dyDescent="0.2">
      <c r="A92" s="61" t="s">
        <v>92</v>
      </c>
      <c r="B92" s="62" t="s">
        <v>282</v>
      </c>
      <c r="C92" s="63">
        <v>87</v>
      </c>
      <c r="D92" s="64">
        <v>0</v>
      </c>
      <c r="E92" s="64">
        <v>4.5999999999999996</v>
      </c>
      <c r="F92" s="64">
        <v>0.1855</v>
      </c>
      <c r="G92" s="64">
        <v>9.0876999999999999</v>
      </c>
      <c r="H92" s="64">
        <v>0</v>
      </c>
      <c r="I92" s="64">
        <v>12.5319</v>
      </c>
      <c r="J92" s="65"/>
      <c r="K92" s="66" t="s">
        <v>6</v>
      </c>
    </row>
    <row r="93" spans="1:11" x14ac:dyDescent="0.2">
      <c r="A93" s="61" t="s">
        <v>102</v>
      </c>
      <c r="B93" s="62" t="s">
        <v>283</v>
      </c>
      <c r="C93" s="63">
        <v>73</v>
      </c>
      <c r="D93" s="64">
        <v>1.7988</v>
      </c>
      <c r="E93" s="64">
        <v>4.5999999999999996</v>
      </c>
      <c r="F93" s="64">
        <v>0</v>
      </c>
      <c r="G93" s="64">
        <v>9.4708000000000006</v>
      </c>
      <c r="H93" s="64">
        <v>0</v>
      </c>
      <c r="I93" s="64">
        <v>13.388500000000001</v>
      </c>
      <c r="J93" s="65" t="s">
        <v>6</v>
      </c>
      <c r="K93" s="66" t="s">
        <v>6</v>
      </c>
    </row>
    <row r="94" spans="1:11" x14ac:dyDescent="0.2">
      <c r="A94" s="61" t="s">
        <v>65</v>
      </c>
      <c r="B94" s="62" t="s">
        <v>280</v>
      </c>
      <c r="C94" s="63">
        <v>35</v>
      </c>
      <c r="D94" s="64">
        <v>10.0564</v>
      </c>
      <c r="E94" s="64">
        <v>4.5999999999999996</v>
      </c>
      <c r="F94" s="64">
        <v>0</v>
      </c>
      <c r="G94" s="64">
        <v>11.3591</v>
      </c>
      <c r="H94" s="64">
        <v>0</v>
      </c>
      <c r="I94" s="64">
        <v>17.476600000000001</v>
      </c>
      <c r="J94" s="65" t="s">
        <v>6</v>
      </c>
      <c r="K94" s="66" t="s">
        <v>6</v>
      </c>
    </row>
    <row r="95" spans="1:11" x14ac:dyDescent="0.2">
      <c r="A95" s="61" t="s">
        <v>98</v>
      </c>
      <c r="B95" s="62" t="s">
        <v>281</v>
      </c>
      <c r="C95" s="63">
        <v>73</v>
      </c>
      <c r="D95" s="64">
        <v>6.4127000000000001</v>
      </c>
      <c r="E95" s="64">
        <v>4.5999999999999996</v>
      </c>
      <c r="F95" s="64">
        <v>0</v>
      </c>
      <c r="G95" s="64">
        <v>9.4708000000000006</v>
      </c>
      <c r="H95" s="64">
        <v>0</v>
      </c>
      <c r="I95" s="64">
        <v>13.388500000000001</v>
      </c>
      <c r="J95" s="65" t="s">
        <v>6</v>
      </c>
      <c r="K95" s="66" t="s">
        <v>6</v>
      </c>
    </row>
    <row r="96" spans="1:11" x14ac:dyDescent="0.2">
      <c r="A96" s="61" t="s">
        <v>45</v>
      </c>
      <c r="B96" s="62" t="s">
        <v>374</v>
      </c>
      <c r="C96" s="63">
        <v>103</v>
      </c>
      <c r="D96" s="64">
        <v>1.7447999999999999</v>
      </c>
      <c r="E96" s="64">
        <v>4.5999999999999996</v>
      </c>
      <c r="F96" s="64">
        <v>0.50990000000000002</v>
      </c>
      <c r="G96" s="64">
        <v>8.7166999999999994</v>
      </c>
      <c r="H96" s="64">
        <v>0</v>
      </c>
      <c r="I96" s="64">
        <v>11.8642</v>
      </c>
      <c r="J96" s="65" t="s">
        <v>6</v>
      </c>
      <c r="K96" s="66" t="s">
        <v>6</v>
      </c>
    </row>
    <row r="97" spans="1:12" x14ac:dyDescent="0.2">
      <c r="A97" s="61" t="s">
        <v>54</v>
      </c>
      <c r="B97" s="62" t="s">
        <v>163</v>
      </c>
      <c r="C97" s="63">
        <v>22</v>
      </c>
      <c r="D97" s="64">
        <v>0</v>
      </c>
      <c r="E97" s="64">
        <v>4.5999999999999996</v>
      </c>
      <c r="F97" s="64">
        <v>0</v>
      </c>
      <c r="G97" s="64">
        <v>13.182399999999999</v>
      </c>
      <c r="H97" s="64">
        <v>0</v>
      </c>
      <c r="I97" s="64">
        <v>21.7895</v>
      </c>
      <c r="J97" s="65" t="s">
        <v>6</v>
      </c>
      <c r="K97" s="66" t="s">
        <v>6</v>
      </c>
    </row>
    <row r="98" spans="1:12" x14ac:dyDescent="0.2">
      <c r="A98" s="61" t="s">
        <v>10</v>
      </c>
      <c r="B98" s="62" t="s">
        <v>382</v>
      </c>
      <c r="C98" s="63">
        <v>25</v>
      </c>
      <c r="D98" s="64">
        <v>4.8940000000000001</v>
      </c>
      <c r="E98" s="64">
        <v>4.5999999999999996</v>
      </c>
      <c r="F98" s="64">
        <v>0</v>
      </c>
      <c r="G98" s="64">
        <v>12.632199999999999</v>
      </c>
      <c r="H98" s="64">
        <v>0</v>
      </c>
      <c r="I98" s="64">
        <v>19.926500000000001</v>
      </c>
      <c r="J98" s="65" t="s">
        <v>6</v>
      </c>
      <c r="K98" s="66" t="s">
        <v>6</v>
      </c>
    </row>
    <row r="99" spans="1:12" x14ac:dyDescent="0.2">
      <c r="A99" s="61" t="s">
        <v>16</v>
      </c>
      <c r="B99" s="62" t="s">
        <v>225</v>
      </c>
      <c r="C99" s="63">
        <v>36</v>
      </c>
      <c r="D99" s="64">
        <v>2.3395999999999999</v>
      </c>
      <c r="E99" s="64">
        <v>4.5999999999999996</v>
      </c>
      <c r="F99" s="64">
        <v>0</v>
      </c>
      <c r="G99" s="64">
        <v>11.2986</v>
      </c>
      <c r="H99" s="64">
        <v>0</v>
      </c>
      <c r="I99" s="64">
        <v>17.481200000000001</v>
      </c>
      <c r="J99" s="65" t="s">
        <v>6</v>
      </c>
      <c r="K99" s="66" t="s">
        <v>6</v>
      </c>
    </row>
    <row r="100" spans="1:12" x14ac:dyDescent="0.2">
      <c r="A100" s="61" t="s">
        <v>25</v>
      </c>
      <c r="B100" s="62" t="s">
        <v>145</v>
      </c>
      <c r="C100" s="63">
        <v>9</v>
      </c>
      <c r="D100" s="64">
        <v>12.311</v>
      </c>
      <c r="E100" s="64">
        <v>4.5999999999999996</v>
      </c>
      <c r="F100" s="64">
        <v>0</v>
      </c>
      <c r="G100" s="64">
        <v>18.7742</v>
      </c>
      <c r="H100" s="64">
        <v>0</v>
      </c>
      <c r="I100" s="64">
        <v>32.534700000000001</v>
      </c>
      <c r="J100" s="65" t="s">
        <v>486</v>
      </c>
      <c r="K100" s="66" t="s">
        <v>486</v>
      </c>
    </row>
    <row r="101" spans="1:12" x14ac:dyDescent="0.2">
      <c r="A101" s="61" t="s">
        <v>13</v>
      </c>
      <c r="B101" s="62" t="s">
        <v>246</v>
      </c>
      <c r="C101" s="63">
        <v>23</v>
      </c>
      <c r="D101" s="64">
        <v>6.0815000000000001</v>
      </c>
      <c r="E101" s="64">
        <v>4.5999999999999996</v>
      </c>
      <c r="F101" s="64">
        <v>0</v>
      </c>
      <c r="G101" s="64">
        <v>12.835000000000001</v>
      </c>
      <c r="H101" s="64">
        <v>0</v>
      </c>
      <c r="I101" s="64">
        <v>21.171299999999999</v>
      </c>
      <c r="J101" s="65" t="s">
        <v>6</v>
      </c>
      <c r="K101" s="66" t="s">
        <v>6</v>
      </c>
    </row>
    <row r="102" spans="1:12" x14ac:dyDescent="0.2">
      <c r="A102" s="61" t="s">
        <v>74</v>
      </c>
      <c r="B102" s="62" t="s">
        <v>223</v>
      </c>
      <c r="C102" s="63">
        <v>62</v>
      </c>
      <c r="D102" s="64">
        <v>7.3474000000000004</v>
      </c>
      <c r="E102" s="64">
        <v>4.5999999999999996</v>
      </c>
      <c r="F102" s="64">
        <v>0</v>
      </c>
      <c r="G102" s="64">
        <v>9.8428000000000004</v>
      </c>
      <c r="H102" s="64">
        <v>0</v>
      </c>
      <c r="I102" s="64">
        <v>14.194699999999999</v>
      </c>
      <c r="J102" s="65" t="s">
        <v>6</v>
      </c>
      <c r="K102" s="66" t="s">
        <v>6</v>
      </c>
    </row>
    <row r="103" spans="1:12" x14ac:dyDescent="0.2">
      <c r="A103" s="61" t="s">
        <v>7</v>
      </c>
      <c r="B103" s="62" t="s">
        <v>270</v>
      </c>
      <c r="C103" s="63">
        <v>28</v>
      </c>
      <c r="D103" s="64">
        <v>0</v>
      </c>
      <c r="E103" s="64">
        <v>4.5999999999999996</v>
      </c>
      <c r="F103" s="64">
        <v>0</v>
      </c>
      <c r="G103" s="64">
        <v>12.5459</v>
      </c>
      <c r="H103" s="64">
        <v>0</v>
      </c>
      <c r="I103" s="64">
        <v>19.616599999999998</v>
      </c>
      <c r="J103" s="65" t="s">
        <v>6</v>
      </c>
      <c r="K103" s="66" t="s">
        <v>6</v>
      </c>
    </row>
    <row r="104" spans="1:12" x14ac:dyDescent="0.2">
      <c r="A104" s="61" t="s">
        <v>137</v>
      </c>
      <c r="B104" s="62" t="s">
        <v>247</v>
      </c>
      <c r="C104" s="63">
        <v>19</v>
      </c>
      <c r="D104" s="64">
        <v>0</v>
      </c>
      <c r="E104" s="64">
        <v>4.5999999999999996</v>
      </c>
      <c r="F104" s="64">
        <v>0</v>
      </c>
      <c r="G104" s="64">
        <v>14.2286</v>
      </c>
      <c r="H104" s="64">
        <v>0</v>
      </c>
      <c r="I104" s="64">
        <v>23.2285</v>
      </c>
      <c r="J104" s="65" t="s">
        <v>6</v>
      </c>
      <c r="K104" s="66" t="s">
        <v>6</v>
      </c>
    </row>
    <row r="105" spans="1:12" x14ac:dyDescent="0.2">
      <c r="A105" s="61" t="s">
        <v>28</v>
      </c>
      <c r="B105" s="62" t="s">
        <v>147</v>
      </c>
      <c r="C105" s="63">
        <v>16</v>
      </c>
      <c r="D105" s="64">
        <v>7.5243000000000002</v>
      </c>
      <c r="E105" s="64">
        <v>4.5999999999999996</v>
      </c>
      <c r="F105" s="64">
        <v>0</v>
      </c>
      <c r="G105" s="64">
        <v>14.947800000000001</v>
      </c>
      <c r="H105" s="64">
        <v>0</v>
      </c>
      <c r="I105" s="64">
        <v>24.593399999999999</v>
      </c>
      <c r="J105" s="65" t="s">
        <v>6</v>
      </c>
      <c r="K105" s="66" t="s">
        <v>6</v>
      </c>
    </row>
    <row r="106" spans="1:12" ht="15.75" thickBot="1" x14ac:dyDescent="0.25">
      <c r="A106" s="67" t="s">
        <v>68</v>
      </c>
      <c r="B106" s="68" t="s">
        <v>383</v>
      </c>
      <c r="C106" s="69">
        <v>60</v>
      </c>
      <c r="D106" s="71">
        <v>5.0286</v>
      </c>
      <c r="E106" s="71">
        <v>4.5999999999999996</v>
      </c>
      <c r="F106" s="70">
        <v>0</v>
      </c>
      <c r="G106" s="70">
        <v>9.9135000000000009</v>
      </c>
      <c r="H106" s="70">
        <v>0</v>
      </c>
      <c r="I106" s="70">
        <v>14.4193</v>
      </c>
      <c r="J106" s="72" t="s">
        <v>6</v>
      </c>
      <c r="K106" s="73" t="s">
        <v>6</v>
      </c>
      <c r="L106" s="74"/>
    </row>
    <row r="107" spans="1:12" x14ac:dyDescent="0.2">
      <c r="A107" s="106"/>
      <c r="B107" s="107"/>
      <c r="C107" s="108"/>
      <c r="D107" s="109"/>
      <c r="E107" s="109"/>
      <c r="F107" s="109"/>
      <c r="G107" s="109"/>
      <c r="H107" s="109"/>
      <c r="I107" s="109"/>
      <c r="J107" s="108"/>
      <c r="K107" s="108"/>
      <c r="L107" s="74"/>
    </row>
    <row r="108" spans="1:12" s="14" customFormat="1" ht="14.25" x14ac:dyDescent="0.2"/>
    <row r="109" spans="1:12" ht="15.75" x14ac:dyDescent="0.25">
      <c r="A109" s="76" t="s">
        <v>410</v>
      </c>
    </row>
    <row r="110" spans="1:12" ht="32.25" customHeight="1" x14ac:dyDescent="0.25">
      <c r="A110" s="105" t="s">
        <v>190</v>
      </c>
      <c r="B110" s="105" t="s">
        <v>119</v>
      </c>
      <c r="C110" s="77"/>
    </row>
    <row r="111" spans="1:12" x14ac:dyDescent="0.2">
      <c r="A111" s="78" t="s">
        <v>123</v>
      </c>
      <c r="B111" s="79" t="s">
        <v>241</v>
      </c>
    </row>
    <row r="112" spans="1:12" x14ac:dyDescent="0.2">
      <c r="A112" s="80" t="s">
        <v>31</v>
      </c>
      <c r="B112" s="81" t="s">
        <v>279</v>
      </c>
    </row>
    <row r="113" spans="1:2" x14ac:dyDescent="0.2">
      <c r="A113" s="80" t="s">
        <v>126</v>
      </c>
      <c r="B113" s="81" t="s">
        <v>354</v>
      </c>
    </row>
    <row r="114" spans="1:2" x14ac:dyDescent="0.2">
      <c r="A114" s="80" t="s">
        <v>95</v>
      </c>
      <c r="B114" s="81" t="s">
        <v>273</v>
      </c>
    </row>
    <row r="115" spans="1:2" x14ac:dyDescent="0.2">
      <c r="A115" s="80" t="s">
        <v>127</v>
      </c>
      <c r="B115" s="81" t="s">
        <v>194</v>
      </c>
    </row>
    <row r="116" spans="1:2" x14ac:dyDescent="0.2">
      <c r="A116" s="80" t="s">
        <v>90</v>
      </c>
      <c r="B116" s="81" t="s">
        <v>262</v>
      </c>
    </row>
    <row r="117" spans="1:2" x14ac:dyDescent="0.2">
      <c r="A117" s="80" t="s">
        <v>73</v>
      </c>
      <c r="B117" s="81" t="s">
        <v>171</v>
      </c>
    </row>
    <row r="118" spans="1:2" x14ac:dyDescent="0.2">
      <c r="A118" s="80" t="s">
        <v>81</v>
      </c>
      <c r="B118" s="81" t="s">
        <v>378</v>
      </c>
    </row>
    <row r="119" spans="1:2" x14ac:dyDescent="0.2">
      <c r="A119" s="80" t="s">
        <v>129</v>
      </c>
      <c r="B119" s="81" t="s">
        <v>196</v>
      </c>
    </row>
    <row r="120" spans="1:2" x14ac:dyDescent="0.2">
      <c r="A120" s="80" t="s">
        <v>100</v>
      </c>
      <c r="B120" s="81" t="s">
        <v>286</v>
      </c>
    </row>
    <row r="121" spans="1:2" x14ac:dyDescent="0.2">
      <c r="A121" s="80" t="s">
        <v>55</v>
      </c>
      <c r="B121" s="81" t="s">
        <v>164</v>
      </c>
    </row>
    <row r="122" spans="1:2" x14ac:dyDescent="0.2">
      <c r="A122" s="80" t="s">
        <v>132</v>
      </c>
      <c r="B122" s="81" t="s">
        <v>380</v>
      </c>
    </row>
    <row r="123" spans="1:2" x14ac:dyDescent="0.2">
      <c r="A123" s="80" t="s">
        <v>24</v>
      </c>
      <c r="B123" s="81" t="s">
        <v>274</v>
      </c>
    </row>
    <row r="124" spans="1:2" x14ac:dyDescent="0.2">
      <c r="A124" s="80" t="s">
        <v>111</v>
      </c>
      <c r="B124" s="81" t="s">
        <v>188</v>
      </c>
    </row>
    <row r="125" spans="1:2" x14ac:dyDescent="0.2">
      <c r="A125" s="80" t="s">
        <v>35</v>
      </c>
      <c r="B125" s="81" t="s">
        <v>151</v>
      </c>
    </row>
    <row r="126" spans="1:2" x14ac:dyDescent="0.2">
      <c r="A126" s="80" t="s">
        <v>136</v>
      </c>
      <c r="B126" s="81" t="s">
        <v>197</v>
      </c>
    </row>
    <row r="127" spans="1:2" x14ac:dyDescent="0.2">
      <c r="A127" s="80" t="s">
        <v>58</v>
      </c>
      <c r="B127" s="81" t="s">
        <v>379</v>
      </c>
    </row>
    <row r="128" spans="1:2" x14ac:dyDescent="0.2">
      <c r="A128" s="80" t="s">
        <v>69</v>
      </c>
      <c r="B128" s="81" t="s">
        <v>169</v>
      </c>
    </row>
    <row r="129" spans="1:2" ht="15.75" thickBot="1" x14ac:dyDescent="0.25">
      <c r="A129" s="82" t="s">
        <v>42</v>
      </c>
      <c r="B129" s="83" t="s">
        <v>156</v>
      </c>
    </row>
    <row r="132" spans="1:2" ht="15.75" customHeight="1" thickBot="1" x14ac:dyDescent="0.25">
      <c r="A132" s="84" t="s">
        <v>239</v>
      </c>
      <c r="B132" s="84"/>
    </row>
    <row r="133" spans="1:2" ht="32.25" thickBot="1" x14ac:dyDescent="0.25">
      <c r="A133" s="85" t="s">
        <v>190</v>
      </c>
      <c r="B133" s="86" t="s">
        <v>119</v>
      </c>
    </row>
    <row r="134" spans="1:2" x14ac:dyDescent="0.2">
      <c r="A134" s="87" t="s">
        <v>20</v>
      </c>
      <c r="B134" s="88" t="s">
        <v>141</v>
      </c>
    </row>
    <row r="135" spans="1:2" ht="15.75" thickBot="1" x14ac:dyDescent="0.25">
      <c r="A135" s="82" t="s">
        <v>134</v>
      </c>
      <c r="B135" s="83" t="s">
        <v>277</v>
      </c>
    </row>
  </sheetData>
  <sortState xmlns:xlrd2="http://schemas.microsoft.com/office/spreadsheetml/2017/richdata2" ref="A111:B129">
    <sortCondition ref="B111:B129"/>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D317F-9E2B-4BC3-AC0A-CBFAED1C34D0}">
  <sheetPr codeName="Sheet25">
    <tabColor rgb="FFFFCC66"/>
  </sheetPr>
  <dimension ref="A1:E37"/>
  <sheetViews>
    <sheetView showRowColHeaders="0" zoomScaleNormal="100" workbookViewId="0"/>
  </sheetViews>
  <sheetFormatPr defaultColWidth="9.140625" defaultRowHeight="15" x14ac:dyDescent="0.25"/>
  <cols>
    <col min="1" max="1" width="1.7109375" style="6" customWidth="1"/>
    <col min="2" max="2" width="45" style="6" customWidth="1"/>
    <col min="3" max="3" width="54.7109375" style="6" customWidth="1"/>
    <col min="4" max="4" width="15.5703125" style="4" bestFit="1" customWidth="1"/>
    <col min="5" max="16384" width="9.140625" style="4"/>
  </cols>
  <sheetData>
    <row r="1" spans="1:3" ht="9" customHeight="1" x14ac:dyDescent="0.25">
      <c r="B1" s="15"/>
      <c r="C1" s="27"/>
    </row>
    <row r="2" spans="1:3" ht="9" customHeight="1" x14ac:dyDescent="0.25">
      <c r="B2" s="15"/>
      <c r="C2" s="27"/>
    </row>
    <row r="3" spans="1:3" ht="9" customHeight="1" x14ac:dyDescent="0.25">
      <c r="B3" s="15"/>
      <c r="C3" s="27"/>
    </row>
    <row r="4" spans="1:3" ht="9" customHeight="1" x14ac:dyDescent="0.25">
      <c r="B4" s="15"/>
      <c r="C4" s="27"/>
    </row>
    <row r="5" spans="1:3" ht="9" customHeight="1" x14ac:dyDescent="0.25"/>
    <row r="6" spans="1:3" ht="9" customHeight="1" x14ac:dyDescent="0.25">
      <c r="B6" s="15"/>
      <c r="C6" s="27"/>
    </row>
    <row r="7" spans="1:3" ht="9" customHeight="1" x14ac:dyDescent="0.25">
      <c r="B7" s="15"/>
      <c r="C7" s="27"/>
    </row>
    <row r="8" spans="1:3" s="75" customFormat="1" ht="40.5" customHeight="1" x14ac:dyDescent="0.2">
      <c r="B8" s="112" t="s">
        <v>119</v>
      </c>
      <c r="C8" s="113" t="str">
        <f>VLOOKUP($C$14,'Trust lookup'!$A$1:$G$128,3,FALSE)</f>
        <v>Airedale NHS Foundation Trust</v>
      </c>
    </row>
    <row r="9" spans="1:3" s="75" customFormat="1" ht="15.75" x14ac:dyDescent="0.2">
      <c r="A9" s="11"/>
      <c r="B9" s="112" t="s">
        <v>190</v>
      </c>
      <c r="C9" s="113" t="str">
        <f>VLOOKUP($C$14,'Trust lookup'!$A$1:$G$128,2,FALSE)</f>
        <v>RCF</v>
      </c>
    </row>
    <row r="10" spans="1:3" s="75" customFormat="1" ht="15.75" x14ac:dyDescent="0.2">
      <c r="A10" s="11"/>
      <c r="B10" s="114" t="s">
        <v>419</v>
      </c>
      <c r="C10" s="115">
        <f>IFERROR(IF($C$9=VLOOKUP($C$9,excluded_trusts,1,FALSE),"Excluded"),(IFERROR(VLOOKUP($C$9,included_trusts,3,FALSE),"No data")))</f>
        <v>18</v>
      </c>
    </row>
    <row r="11" spans="1:3" s="75" customFormat="1" ht="15.75" x14ac:dyDescent="0.2">
      <c r="A11" s="11"/>
      <c r="B11" s="116" t="s">
        <v>416</v>
      </c>
      <c r="C11" s="117">
        <f>IFERROR(IF($C$9=VLOOKUP($C$9,excluded_trusts,1,FALSE),"Excluded"),(IFERROR(VLOOKUP($C$9,included_trusts,4,FALSE),"No data")))</f>
        <v>3.9517000000000002</v>
      </c>
    </row>
    <row r="14" spans="1:3" x14ac:dyDescent="0.25">
      <c r="C14" s="37">
        <v>1</v>
      </c>
    </row>
    <row r="22" spans="3:3" x14ac:dyDescent="0.25">
      <c r="C22" s="8"/>
    </row>
    <row r="35" spans="1:5" ht="15.75" x14ac:dyDescent="0.25">
      <c r="E35" s="56" t="s">
        <v>341</v>
      </c>
    </row>
    <row r="36" spans="1:5" s="38" customFormat="1" ht="15.75" x14ac:dyDescent="0.25">
      <c r="A36" s="8"/>
      <c r="B36" s="8"/>
      <c r="C36" s="8"/>
      <c r="E36" s="75" t="s">
        <v>362</v>
      </c>
    </row>
    <row r="37" spans="1:5" ht="15.75" x14ac:dyDescent="0.25">
      <c r="E37" s="75" t="s">
        <v>344</v>
      </c>
    </row>
  </sheetData>
  <sheetProtection selectLockedCells="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Drop Down 1">
              <controlPr defaultSize="0" autoLine="0" autoPict="0" altText="Trust selection box">
                <anchor moveWithCells="1">
                  <from>
                    <xdr:col>1</xdr:col>
                    <xdr:colOff>9525</xdr:colOff>
                    <xdr:row>2</xdr:row>
                    <xdr:rowOff>38100</xdr:rowOff>
                  </from>
                  <to>
                    <xdr:col>2</xdr:col>
                    <xdr:colOff>3305175</xdr:colOff>
                    <xdr:row>4</xdr:row>
                    <xdr:rowOff>76200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75061-DECA-49A1-BE65-1F822EDA36D9}">
  <sheetPr codeName="Sheet11">
    <tabColor rgb="FFFFCCCC"/>
  </sheetPr>
  <dimension ref="B1:O57"/>
  <sheetViews>
    <sheetView showRowColHeaders="0" workbookViewId="0"/>
  </sheetViews>
  <sheetFormatPr defaultColWidth="9.140625" defaultRowHeight="15.75" x14ac:dyDescent="0.25"/>
  <cols>
    <col min="1" max="1" width="9.140625" style="1"/>
    <col min="2" max="2" width="131.85546875" style="1" customWidth="1"/>
    <col min="3" max="3" width="9.140625" style="18"/>
    <col min="4" max="16384" width="9.140625" style="1"/>
  </cols>
  <sheetData>
    <row r="1" spans="2:15" ht="15" x14ac:dyDescent="0.25">
      <c r="C1" s="1"/>
    </row>
    <row r="2" spans="2:15" ht="15" x14ac:dyDescent="0.25">
      <c r="C2" s="1"/>
    </row>
    <row r="3" spans="2:15" ht="18" x14ac:dyDescent="0.25">
      <c r="B3" s="7" t="s">
        <v>371</v>
      </c>
      <c r="C3" s="1"/>
    </row>
    <row r="4" spans="2:15" ht="18" x14ac:dyDescent="0.25">
      <c r="B4" s="16"/>
      <c r="C4" s="1"/>
    </row>
    <row r="5" spans="2:15" ht="120" x14ac:dyDescent="0.25">
      <c r="B5" s="52" t="s">
        <v>497</v>
      </c>
      <c r="C5" s="51"/>
      <c r="D5" s="51"/>
      <c r="E5" s="51"/>
      <c r="F5" s="51"/>
      <c r="G5" s="51"/>
      <c r="H5" s="51"/>
      <c r="I5" s="51"/>
      <c r="J5" s="51"/>
      <c r="K5" s="51"/>
      <c r="L5" s="51"/>
      <c r="M5" s="51"/>
      <c r="N5" s="51"/>
      <c r="O5" s="51"/>
    </row>
    <row r="6" spans="2:15" ht="15" x14ac:dyDescent="0.25">
      <c r="C6" s="1"/>
    </row>
    <row r="7" spans="2:15" x14ac:dyDescent="0.25">
      <c r="B7" s="17" t="s">
        <v>294</v>
      </c>
      <c r="C7" s="1"/>
    </row>
    <row r="8" spans="2:15" x14ac:dyDescent="0.25">
      <c r="B8" s="17" t="s">
        <v>295</v>
      </c>
      <c r="C8" s="1"/>
    </row>
    <row r="9" spans="2:15" x14ac:dyDescent="0.25">
      <c r="B9" s="17" t="s">
        <v>296</v>
      </c>
      <c r="C9" s="1"/>
    </row>
    <row r="10" spans="2:15" x14ac:dyDescent="0.25">
      <c r="B10" s="17" t="s">
        <v>297</v>
      </c>
      <c r="C10" s="1"/>
    </row>
    <row r="11" spans="2:15" x14ac:dyDescent="0.25">
      <c r="B11" s="17" t="s">
        <v>298</v>
      </c>
      <c r="C11" s="1"/>
    </row>
    <row r="12" spans="2:15" x14ac:dyDescent="0.25">
      <c r="B12" s="17" t="s">
        <v>299</v>
      </c>
      <c r="C12" s="1"/>
    </row>
    <row r="13" spans="2:15" x14ac:dyDescent="0.25">
      <c r="B13" s="17" t="s">
        <v>342</v>
      </c>
      <c r="C13" s="1"/>
    </row>
    <row r="14" spans="2:15" x14ac:dyDescent="0.25">
      <c r="B14" s="17" t="s">
        <v>300</v>
      </c>
      <c r="C14" s="1"/>
    </row>
    <row r="15" spans="2:15" x14ac:dyDescent="0.25">
      <c r="B15" s="17" t="s">
        <v>301</v>
      </c>
      <c r="C15" s="1"/>
    </row>
    <row r="16" spans="2:15" x14ac:dyDescent="0.25">
      <c r="B16" s="17" t="s">
        <v>302</v>
      </c>
      <c r="C16" s="1"/>
      <c r="I16" s="29"/>
    </row>
    <row r="17" spans="2:7" x14ac:dyDescent="0.25">
      <c r="B17" s="17" t="s">
        <v>350</v>
      </c>
      <c r="C17" s="1"/>
    </row>
    <row r="18" spans="2:7" x14ac:dyDescent="0.25">
      <c r="B18" s="17" t="s">
        <v>303</v>
      </c>
      <c r="C18" s="1"/>
    </row>
    <row r="19" spans="2:7" x14ac:dyDescent="0.25">
      <c r="B19" s="17" t="s">
        <v>349</v>
      </c>
      <c r="C19" s="1"/>
    </row>
    <row r="20" spans="2:7" x14ac:dyDescent="0.25">
      <c r="B20" s="17" t="s">
        <v>304</v>
      </c>
      <c r="C20" s="1"/>
    </row>
    <row r="21" spans="2:7" x14ac:dyDescent="0.25">
      <c r="B21" s="17" t="s">
        <v>305</v>
      </c>
      <c r="C21" s="1"/>
      <c r="G21" s="29"/>
    </row>
    <row r="22" spans="2:7" x14ac:dyDescent="0.25">
      <c r="B22" s="17" t="s">
        <v>306</v>
      </c>
      <c r="C22" s="1"/>
    </row>
    <row r="23" spans="2:7" x14ac:dyDescent="0.25">
      <c r="B23" s="17" t="s">
        <v>307</v>
      </c>
      <c r="C23" s="1"/>
    </row>
    <row r="24" spans="2:7" x14ac:dyDescent="0.25">
      <c r="B24" s="17" t="s">
        <v>308</v>
      </c>
      <c r="C24" s="1"/>
    </row>
    <row r="25" spans="2:7" x14ac:dyDescent="0.25">
      <c r="B25" s="17" t="s">
        <v>309</v>
      </c>
      <c r="C25" s="1"/>
    </row>
    <row r="26" spans="2:7" x14ac:dyDescent="0.25">
      <c r="B26" s="17" t="s">
        <v>310</v>
      </c>
      <c r="C26" s="1"/>
    </row>
    <row r="27" spans="2:7" x14ac:dyDescent="0.25">
      <c r="B27" s="17" t="s">
        <v>311</v>
      </c>
      <c r="C27" s="1"/>
    </row>
    <row r="28" spans="2:7" x14ac:dyDescent="0.25">
      <c r="B28" s="17" t="s">
        <v>312</v>
      </c>
      <c r="C28" s="1"/>
    </row>
    <row r="29" spans="2:7" x14ac:dyDescent="0.25">
      <c r="B29" s="17" t="s">
        <v>340</v>
      </c>
      <c r="C29" s="1"/>
    </row>
    <row r="30" spans="2:7" x14ac:dyDescent="0.25">
      <c r="B30" s="17" t="s">
        <v>313</v>
      </c>
      <c r="C30" s="1"/>
    </row>
    <row r="31" spans="2:7" x14ac:dyDescent="0.25">
      <c r="B31" s="17" t="s">
        <v>314</v>
      </c>
      <c r="C31" s="1"/>
    </row>
    <row r="32" spans="2:7" x14ac:dyDescent="0.25">
      <c r="B32" s="17" t="s">
        <v>315</v>
      </c>
      <c r="C32" s="1"/>
    </row>
    <row r="33" spans="2:3" x14ac:dyDescent="0.25">
      <c r="B33" s="17" t="s">
        <v>348</v>
      </c>
      <c r="C33" s="1"/>
    </row>
    <row r="34" spans="2:3" x14ac:dyDescent="0.25">
      <c r="B34" s="17" t="s">
        <v>316</v>
      </c>
      <c r="C34" s="1"/>
    </row>
    <row r="35" spans="2:3" x14ac:dyDescent="0.25">
      <c r="B35" s="17" t="s">
        <v>317</v>
      </c>
      <c r="C35" s="1"/>
    </row>
    <row r="36" spans="2:3" x14ac:dyDescent="0.25">
      <c r="B36" s="17" t="s">
        <v>318</v>
      </c>
      <c r="C36" s="1"/>
    </row>
    <row r="37" spans="2:3" x14ac:dyDescent="0.25">
      <c r="B37" s="17" t="s">
        <v>319</v>
      </c>
      <c r="C37" s="1"/>
    </row>
    <row r="38" spans="2:3" x14ac:dyDescent="0.25">
      <c r="B38" s="17" t="s">
        <v>320</v>
      </c>
      <c r="C38" s="1"/>
    </row>
    <row r="39" spans="2:3" x14ac:dyDescent="0.25">
      <c r="B39" s="17" t="s">
        <v>321</v>
      </c>
      <c r="C39" s="1"/>
    </row>
    <row r="40" spans="2:3" x14ac:dyDescent="0.25">
      <c r="B40" s="17" t="s">
        <v>322</v>
      </c>
      <c r="C40" s="1"/>
    </row>
    <row r="41" spans="2:3" x14ac:dyDescent="0.25">
      <c r="B41" s="17" t="s">
        <v>323</v>
      </c>
      <c r="C41" s="1"/>
    </row>
    <row r="42" spans="2:3" x14ac:dyDescent="0.25">
      <c r="B42" s="17" t="s">
        <v>324</v>
      </c>
      <c r="C42" s="1"/>
    </row>
    <row r="43" spans="2:3" x14ac:dyDescent="0.25">
      <c r="B43" s="17" t="s">
        <v>325</v>
      </c>
      <c r="C43" s="1"/>
    </row>
    <row r="44" spans="2:3" x14ac:dyDescent="0.25">
      <c r="B44" s="17" t="s">
        <v>326</v>
      </c>
      <c r="C44" s="1"/>
    </row>
    <row r="45" spans="2:3" x14ac:dyDescent="0.25">
      <c r="B45" s="17" t="s">
        <v>327</v>
      </c>
      <c r="C45" s="1"/>
    </row>
    <row r="46" spans="2:3" x14ac:dyDescent="0.25">
      <c r="B46" s="17" t="s">
        <v>328</v>
      </c>
      <c r="C46" s="1"/>
    </row>
    <row r="47" spans="2:3" x14ac:dyDescent="0.25">
      <c r="B47" s="17" t="s">
        <v>329</v>
      </c>
      <c r="C47" s="1"/>
    </row>
    <row r="48" spans="2:3" x14ac:dyDescent="0.25">
      <c r="B48" s="17" t="s">
        <v>330</v>
      </c>
      <c r="C48" s="1"/>
    </row>
    <row r="49" spans="2:3" x14ac:dyDescent="0.25">
      <c r="B49" s="17" t="s">
        <v>331</v>
      </c>
      <c r="C49" s="1"/>
    </row>
    <row r="50" spans="2:3" x14ac:dyDescent="0.25">
      <c r="B50" s="17" t="s">
        <v>332</v>
      </c>
      <c r="C50" s="1"/>
    </row>
    <row r="51" spans="2:3" x14ac:dyDescent="0.25">
      <c r="B51" s="17" t="s">
        <v>333</v>
      </c>
      <c r="C51" s="1"/>
    </row>
    <row r="52" spans="2:3" x14ac:dyDescent="0.25">
      <c r="B52" s="17" t="s">
        <v>334</v>
      </c>
      <c r="C52" s="1"/>
    </row>
    <row r="53" spans="2:3" x14ac:dyDescent="0.25">
      <c r="B53" s="17" t="s">
        <v>335</v>
      </c>
      <c r="C53" s="1"/>
    </row>
    <row r="54" spans="2:3" x14ac:dyDescent="0.25">
      <c r="B54" s="17" t="s">
        <v>336</v>
      </c>
      <c r="C54" s="1"/>
    </row>
    <row r="55" spans="2:3" x14ac:dyDescent="0.25">
      <c r="B55" s="17" t="s">
        <v>337</v>
      </c>
      <c r="C55" s="1"/>
    </row>
    <row r="56" spans="2:3" x14ac:dyDescent="0.25">
      <c r="B56" s="17" t="s">
        <v>338</v>
      </c>
      <c r="C56" s="1"/>
    </row>
    <row r="57" spans="2:3" x14ac:dyDescent="0.25">
      <c r="B57" s="17" t="s">
        <v>339</v>
      </c>
      <c r="C57" s="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B2F7E-7634-41D3-B2D9-375FAF343E77}">
  <sheetPr codeName="Sheet12">
    <tabColor rgb="FFFFCCCC"/>
  </sheetPr>
  <dimension ref="B1:V48"/>
  <sheetViews>
    <sheetView showRowColHeaders="0" workbookViewId="0"/>
  </sheetViews>
  <sheetFormatPr defaultColWidth="8.7109375" defaultRowHeight="15" x14ac:dyDescent="0.25"/>
  <cols>
    <col min="1" max="16384" width="8.7109375" style="2"/>
  </cols>
  <sheetData>
    <row r="1" spans="2:22" ht="26.25" x14ac:dyDescent="0.25">
      <c r="B1" s="5"/>
      <c r="C1" s="6"/>
      <c r="D1" s="6"/>
      <c r="E1" s="6"/>
      <c r="F1" s="6"/>
      <c r="G1" s="6"/>
      <c r="H1" s="6"/>
      <c r="I1" s="6"/>
      <c r="J1" s="6"/>
      <c r="K1" s="6"/>
      <c r="L1" s="6"/>
      <c r="M1" s="6"/>
      <c r="N1" s="6"/>
      <c r="O1" s="6"/>
      <c r="P1" s="6"/>
    </row>
    <row r="2" spans="2:22" ht="15.75" x14ac:dyDescent="0.25">
      <c r="B2" s="45" t="s">
        <v>489</v>
      </c>
      <c r="C2" s="6"/>
      <c r="D2" s="6"/>
      <c r="E2" s="6"/>
      <c r="F2" s="6"/>
      <c r="G2" s="6"/>
      <c r="H2" s="6"/>
      <c r="I2" s="6"/>
      <c r="J2" s="6"/>
      <c r="K2" s="6"/>
      <c r="L2" s="6"/>
      <c r="M2" s="6"/>
      <c r="N2" s="6"/>
      <c r="O2" s="6"/>
      <c r="P2" s="6"/>
    </row>
    <row r="3" spans="2:22" ht="26.25" x14ac:dyDescent="0.25">
      <c r="B3" s="5"/>
      <c r="C3" s="6"/>
      <c r="D3" s="6"/>
      <c r="E3" s="6"/>
      <c r="F3" s="6"/>
      <c r="G3" s="6"/>
      <c r="H3" s="6"/>
      <c r="I3" s="6"/>
      <c r="J3" s="6"/>
      <c r="K3" s="6"/>
      <c r="L3" s="6"/>
      <c r="M3" s="6"/>
      <c r="N3" s="6"/>
      <c r="O3" s="6"/>
      <c r="P3" s="6"/>
    </row>
    <row r="4" spans="2:22" ht="17.25" customHeight="1" x14ac:dyDescent="0.25">
      <c r="B4" s="12" t="s">
        <v>351</v>
      </c>
      <c r="C4" s="6"/>
      <c r="D4" s="6"/>
      <c r="E4" s="6"/>
      <c r="F4" s="6"/>
      <c r="G4" s="19"/>
      <c r="H4" s="6"/>
      <c r="I4" s="6"/>
      <c r="J4" s="6"/>
      <c r="K4" s="6"/>
      <c r="L4" s="6"/>
      <c r="M4" s="6"/>
      <c r="N4" s="6"/>
      <c r="O4" s="6"/>
      <c r="P4" s="6"/>
    </row>
    <row r="5" spans="2:22" ht="17.25" customHeight="1" x14ac:dyDescent="0.25">
      <c r="B5" s="12" t="s">
        <v>490</v>
      </c>
      <c r="C5" s="6"/>
      <c r="D5" s="6"/>
      <c r="E5" s="6"/>
      <c r="F5" s="6"/>
      <c r="G5" s="19"/>
      <c r="I5" s="6"/>
      <c r="K5" s="6"/>
      <c r="L5" s="6"/>
      <c r="M5" s="6"/>
      <c r="N5" s="6"/>
      <c r="O5" s="6"/>
      <c r="P5" s="6"/>
    </row>
    <row r="6" spans="2:22" ht="17.25" customHeight="1" x14ac:dyDescent="0.25">
      <c r="B6" s="20"/>
      <c r="C6" s="6"/>
      <c r="D6" s="6"/>
      <c r="E6" s="6"/>
      <c r="F6" s="6"/>
      <c r="G6" s="6"/>
      <c r="H6" s="6"/>
      <c r="I6" s="6"/>
      <c r="J6" s="6"/>
      <c r="K6" s="6"/>
      <c r="L6" s="6"/>
      <c r="M6" s="6"/>
      <c r="N6" s="6"/>
      <c r="O6" s="6"/>
      <c r="P6" s="6"/>
    </row>
    <row r="7" spans="2:22" ht="17.25" customHeight="1" x14ac:dyDescent="0.25">
      <c r="B7" s="45" t="s">
        <v>412</v>
      </c>
      <c r="C7" s="6"/>
      <c r="D7" s="6"/>
      <c r="E7" s="6"/>
      <c r="F7" s="6"/>
      <c r="G7" s="6"/>
      <c r="H7" s="6"/>
      <c r="I7" s="6"/>
      <c r="J7" s="6"/>
      <c r="K7" s="6"/>
      <c r="L7" s="6"/>
      <c r="M7" s="6"/>
      <c r="N7" s="6"/>
      <c r="O7" s="6"/>
      <c r="P7" s="6"/>
    </row>
    <row r="8" spans="2:22" ht="15.75" x14ac:dyDescent="0.25">
      <c r="B8" s="20"/>
      <c r="C8" s="6"/>
      <c r="D8" s="6"/>
      <c r="E8" s="6"/>
      <c r="F8" s="6"/>
      <c r="G8" s="6"/>
      <c r="H8" s="6"/>
      <c r="I8" s="6"/>
      <c r="J8" s="6"/>
      <c r="K8" s="6"/>
      <c r="L8" s="6"/>
      <c r="M8" s="6"/>
      <c r="N8" s="6"/>
      <c r="O8" s="6"/>
      <c r="P8" s="6"/>
    </row>
    <row r="9" spans="2:22" ht="15.75" x14ac:dyDescent="0.25">
      <c r="B9" s="20"/>
      <c r="C9" s="6"/>
      <c r="D9" s="6"/>
      <c r="E9" s="6"/>
      <c r="F9" s="6"/>
      <c r="G9" s="6"/>
      <c r="H9" s="6"/>
      <c r="I9" s="6"/>
      <c r="J9" s="6"/>
      <c r="K9" s="6"/>
      <c r="L9" s="6"/>
      <c r="M9" s="6"/>
      <c r="N9" s="6"/>
      <c r="O9" s="6"/>
      <c r="P9" s="6"/>
    </row>
    <row r="10" spans="2:22" ht="15.75" x14ac:dyDescent="0.25">
      <c r="B10" s="28" t="s">
        <v>238</v>
      </c>
      <c r="F10" s="28" t="s">
        <v>237</v>
      </c>
      <c r="G10" s="28"/>
      <c r="H10" s="28"/>
      <c r="I10" s="28"/>
      <c r="J10" s="1"/>
      <c r="K10" s="1"/>
      <c r="L10" s="1"/>
      <c r="M10" s="1"/>
      <c r="N10" s="1"/>
    </row>
    <row r="11" spans="2:22" ht="7.5" customHeight="1" x14ac:dyDescent="0.25">
      <c r="C11" s="6"/>
      <c r="D11" s="6"/>
      <c r="E11" s="6"/>
      <c r="F11" s="17"/>
      <c r="G11" s="17"/>
      <c r="H11" s="17"/>
      <c r="I11" s="17"/>
      <c r="J11" s="1"/>
      <c r="K11" s="1"/>
      <c r="L11" s="1"/>
      <c r="M11" s="1"/>
      <c r="N11" s="1"/>
      <c r="O11" s="6"/>
      <c r="P11" s="6"/>
    </row>
    <row r="12" spans="2:22" ht="15.75" x14ac:dyDescent="0.25">
      <c r="B12" s="12" t="s">
        <v>493</v>
      </c>
      <c r="C12" s="6"/>
      <c r="D12" s="6"/>
      <c r="E12" s="6"/>
      <c r="F12" s="17"/>
      <c r="G12" s="17"/>
      <c r="H12" s="17"/>
      <c r="I12" s="17"/>
      <c r="J12" s="1"/>
      <c r="K12" s="1"/>
      <c r="L12" s="1"/>
      <c r="M12" s="1"/>
      <c r="N12" s="1"/>
      <c r="O12" s="6"/>
      <c r="P12" s="6"/>
    </row>
    <row r="13" spans="2:22" s="1" customFormat="1" ht="15.75" x14ac:dyDescent="0.25">
      <c r="B13" s="12" t="s">
        <v>451</v>
      </c>
      <c r="C13" s="15"/>
      <c r="F13" s="12" t="s">
        <v>359</v>
      </c>
      <c r="G13" s="17"/>
      <c r="H13" s="17"/>
      <c r="I13" s="17"/>
      <c r="O13" s="15"/>
      <c r="P13" s="15"/>
    </row>
    <row r="14" spans="2:22" s="1" customFormat="1" ht="15.75" x14ac:dyDescent="0.25">
      <c r="B14" s="12" t="s">
        <v>363</v>
      </c>
      <c r="C14" s="15"/>
      <c r="F14" s="12" t="s">
        <v>355</v>
      </c>
      <c r="G14" s="17"/>
      <c r="H14" s="17"/>
      <c r="I14" s="17"/>
      <c r="O14" s="15"/>
      <c r="P14" s="15"/>
    </row>
    <row r="15" spans="2:22" s="1" customFormat="1" ht="15.75" x14ac:dyDescent="0.25">
      <c r="B15" s="12" t="s">
        <v>213</v>
      </c>
      <c r="C15" s="15"/>
      <c r="F15" s="12" t="s">
        <v>356</v>
      </c>
      <c r="G15" s="17"/>
      <c r="H15" s="17"/>
      <c r="I15" s="17"/>
      <c r="O15" s="15"/>
      <c r="P15" s="15"/>
    </row>
    <row r="16" spans="2:22" s="1" customFormat="1" x14ac:dyDescent="0.25">
      <c r="B16" s="12" t="s">
        <v>365</v>
      </c>
      <c r="C16" s="15"/>
      <c r="F16" s="12" t="s">
        <v>373</v>
      </c>
      <c r="G16" s="15"/>
      <c r="H16" s="15"/>
      <c r="O16" s="15"/>
      <c r="P16" s="15"/>
      <c r="V16" s="15"/>
    </row>
    <row r="17" spans="2:16" s="1" customFormat="1" x14ac:dyDescent="0.25">
      <c r="B17" s="12" t="s">
        <v>290</v>
      </c>
      <c r="C17" s="15"/>
      <c r="F17" s="12" t="s">
        <v>360</v>
      </c>
      <c r="G17" s="15"/>
      <c r="H17" s="15"/>
      <c r="I17" s="15"/>
      <c r="O17" s="15"/>
      <c r="P17" s="15"/>
    </row>
    <row r="18" spans="2:16" s="1" customFormat="1" ht="15.75" x14ac:dyDescent="0.25">
      <c r="B18" s="17" t="s">
        <v>214</v>
      </c>
      <c r="C18" s="15"/>
      <c r="F18" s="12" t="s">
        <v>357</v>
      </c>
      <c r="G18" s="15"/>
      <c r="H18" s="15"/>
      <c r="I18" s="15"/>
      <c r="O18" s="15"/>
      <c r="P18" s="15"/>
    </row>
    <row r="19" spans="2:16" s="1" customFormat="1" ht="15.75" x14ac:dyDescent="0.25">
      <c r="B19" s="17" t="s">
        <v>212</v>
      </c>
      <c r="C19" s="15"/>
      <c r="F19" s="17"/>
      <c r="G19" s="15"/>
      <c r="H19" s="15"/>
      <c r="I19" s="15"/>
      <c r="O19" s="15"/>
      <c r="P19" s="15"/>
    </row>
    <row r="20" spans="2:16" s="1" customFormat="1" x14ac:dyDescent="0.25">
      <c r="B20" s="12" t="s">
        <v>345</v>
      </c>
      <c r="C20" s="15"/>
      <c r="G20" s="15"/>
      <c r="H20" s="15"/>
      <c r="I20" s="15"/>
      <c r="O20" s="15"/>
      <c r="P20" s="15"/>
    </row>
    <row r="21" spans="2:16" s="1" customFormat="1" x14ac:dyDescent="0.25">
      <c r="B21" s="12" t="s">
        <v>291</v>
      </c>
      <c r="C21" s="15"/>
      <c r="G21" s="15"/>
      <c r="H21" s="15"/>
      <c r="I21" s="15"/>
      <c r="O21" s="15"/>
      <c r="P21" s="15"/>
    </row>
    <row r="22" spans="2:16" s="1" customFormat="1" x14ac:dyDescent="0.25">
      <c r="B22" s="12" t="s">
        <v>364</v>
      </c>
      <c r="C22" s="15"/>
      <c r="G22" s="15"/>
      <c r="H22" s="15"/>
      <c r="I22" s="15"/>
      <c r="O22" s="15"/>
      <c r="P22" s="15"/>
    </row>
    <row r="23" spans="2:16" s="1" customFormat="1" x14ac:dyDescent="0.25">
      <c r="B23" s="12" t="s">
        <v>292</v>
      </c>
      <c r="C23" s="15"/>
      <c r="G23" s="15"/>
      <c r="H23" s="15"/>
      <c r="I23" s="15"/>
      <c r="O23" s="15"/>
      <c r="P23" s="15"/>
    </row>
    <row r="24" spans="2:16" s="1" customFormat="1" x14ac:dyDescent="0.25">
      <c r="B24" s="12" t="s">
        <v>293</v>
      </c>
      <c r="C24" s="15"/>
      <c r="D24" s="15"/>
      <c r="E24" s="15"/>
      <c r="F24" s="15"/>
      <c r="G24" s="15"/>
      <c r="H24" s="15"/>
      <c r="I24" s="15"/>
      <c r="J24" s="15"/>
      <c r="K24" s="15"/>
      <c r="L24" s="15"/>
      <c r="M24" s="15"/>
      <c r="N24" s="15"/>
      <c r="O24" s="15"/>
      <c r="P24" s="15"/>
    </row>
    <row r="25" spans="2:16" s="1" customFormat="1" x14ac:dyDescent="0.25">
      <c r="B25" s="12" t="s">
        <v>358</v>
      </c>
      <c r="C25" s="15"/>
      <c r="D25" s="15"/>
      <c r="E25" s="15"/>
      <c r="F25" s="15"/>
      <c r="G25" s="15"/>
      <c r="H25" s="15"/>
      <c r="I25" s="15"/>
      <c r="J25" s="15"/>
      <c r="K25" s="15"/>
      <c r="L25" s="15"/>
      <c r="M25" s="15"/>
      <c r="N25" s="15"/>
      <c r="O25" s="15"/>
      <c r="P25" s="15"/>
    </row>
    <row r="26" spans="2:16" s="1" customFormat="1" x14ac:dyDescent="0.25">
      <c r="B26" s="12" t="s">
        <v>209</v>
      </c>
      <c r="C26" s="15"/>
      <c r="D26" s="15"/>
      <c r="E26" s="15"/>
      <c r="F26" s="15"/>
      <c r="G26" s="15"/>
      <c r="H26" s="15"/>
      <c r="I26" s="15"/>
      <c r="J26" s="15"/>
      <c r="K26" s="15"/>
      <c r="L26" s="15"/>
      <c r="M26" s="15"/>
      <c r="N26" s="15"/>
      <c r="O26" s="15"/>
      <c r="P26" s="15"/>
    </row>
    <row r="27" spans="2:16" s="1" customFormat="1" ht="15.75" x14ac:dyDescent="0.25">
      <c r="B27" s="17" t="s">
        <v>210</v>
      </c>
      <c r="C27" s="15"/>
      <c r="D27" s="15"/>
      <c r="E27" s="15"/>
      <c r="F27" s="15"/>
      <c r="G27" s="15"/>
      <c r="H27" s="15"/>
      <c r="I27" s="15"/>
      <c r="J27" s="15"/>
      <c r="K27" s="15"/>
      <c r="L27" s="15"/>
      <c r="M27" s="15"/>
      <c r="N27" s="15"/>
      <c r="O27" s="15"/>
      <c r="P27" s="15"/>
    </row>
    <row r="28" spans="2:16" s="1" customFormat="1" ht="15.75" x14ac:dyDescent="0.25">
      <c r="B28" s="17" t="s">
        <v>450</v>
      </c>
      <c r="C28" s="15"/>
      <c r="D28" s="15"/>
      <c r="E28" s="15"/>
      <c r="F28" s="15"/>
      <c r="G28" s="15"/>
      <c r="H28" s="15"/>
      <c r="I28" s="15"/>
      <c r="J28" s="15"/>
      <c r="K28" s="15"/>
      <c r="L28" s="15"/>
      <c r="M28" s="15"/>
      <c r="N28" s="15"/>
      <c r="O28" s="15"/>
      <c r="P28" s="15"/>
    </row>
    <row r="29" spans="2:16" s="1" customFormat="1" ht="15.75" x14ac:dyDescent="0.25">
      <c r="B29" s="17" t="s">
        <v>211</v>
      </c>
      <c r="C29" s="15"/>
      <c r="D29" s="15"/>
      <c r="E29" s="15"/>
      <c r="F29" s="15"/>
      <c r="G29" s="15"/>
      <c r="H29" s="15"/>
      <c r="I29" s="15"/>
      <c r="J29" s="15"/>
      <c r="K29" s="15"/>
      <c r="L29" s="15"/>
      <c r="M29" s="15"/>
      <c r="N29" s="15"/>
      <c r="O29" s="15"/>
      <c r="P29" s="15"/>
    </row>
    <row r="30" spans="2:16" s="1" customFormat="1" ht="15.75" x14ac:dyDescent="0.25">
      <c r="B30" s="110"/>
      <c r="C30" s="15"/>
      <c r="D30" s="15"/>
      <c r="E30" s="15"/>
      <c r="F30" s="15"/>
      <c r="G30" s="15"/>
      <c r="H30" s="15"/>
      <c r="I30" s="15"/>
      <c r="J30" s="15"/>
      <c r="K30" s="15"/>
      <c r="L30" s="15"/>
      <c r="M30" s="15"/>
      <c r="N30" s="15"/>
      <c r="O30" s="15"/>
      <c r="P30" s="15"/>
    </row>
    <row r="31" spans="2:16" ht="15.75" x14ac:dyDescent="0.25">
      <c r="B31" s="111" t="s">
        <v>411</v>
      </c>
      <c r="C31" s="6"/>
      <c r="D31" s="6"/>
      <c r="E31" s="6"/>
      <c r="F31" s="6"/>
      <c r="G31" s="6"/>
      <c r="H31" s="6"/>
      <c r="I31" s="6"/>
      <c r="J31" s="6"/>
      <c r="K31" s="6"/>
      <c r="L31" s="6"/>
      <c r="M31" s="6"/>
      <c r="N31" s="6"/>
      <c r="O31" s="6"/>
      <c r="P31" s="6"/>
    </row>
    <row r="32" spans="2:16" ht="15.75" x14ac:dyDescent="0.25">
      <c r="B32" s="111" t="s">
        <v>491</v>
      </c>
      <c r="C32" s="6"/>
      <c r="D32" s="6"/>
      <c r="E32" s="6"/>
      <c r="F32" s="6"/>
      <c r="G32" s="6"/>
      <c r="H32" s="6"/>
      <c r="I32" s="6"/>
      <c r="J32" s="6"/>
      <c r="K32" s="6"/>
      <c r="L32" s="6"/>
      <c r="M32" s="6"/>
      <c r="N32" s="6"/>
      <c r="O32" s="6"/>
      <c r="P32" s="6"/>
    </row>
    <row r="33" spans="2:16" x14ac:dyDescent="0.25">
      <c r="B33" s="21"/>
      <c r="C33" s="6"/>
      <c r="D33" s="6"/>
      <c r="E33" s="6"/>
      <c r="F33" s="6"/>
      <c r="G33" s="6"/>
      <c r="H33" s="6"/>
      <c r="I33" s="6"/>
      <c r="J33" s="6"/>
      <c r="K33" s="6"/>
      <c r="L33" s="6"/>
      <c r="M33" s="6"/>
      <c r="N33" s="6"/>
      <c r="O33" s="6"/>
      <c r="P33" s="6"/>
    </row>
    <row r="34" spans="2:16" x14ac:dyDescent="0.25">
      <c r="B34" s="21"/>
      <c r="C34" s="6"/>
      <c r="D34" s="6"/>
      <c r="E34" s="6"/>
      <c r="F34" s="6"/>
      <c r="G34" s="6"/>
      <c r="H34" s="6"/>
      <c r="I34" s="6"/>
      <c r="J34" s="6"/>
      <c r="K34" s="6"/>
      <c r="L34" s="6"/>
      <c r="M34" s="6"/>
      <c r="N34" s="6"/>
      <c r="O34" s="6"/>
      <c r="P34" s="6"/>
    </row>
    <row r="35" spans="2:16" x14ac:dyDescent="0.25">
      <c r="B35" s="21"/>
      <c r="C35" s="6"/>
      <c r="D35" s="6"/>
      <c r="E35" s="6"/>
      <c r="F35" s="6"/>
      <c r="G35" s="6"/>
      <c r="H35" s="6"/>
      <c r="I35" s="6"/>
      <c r="J35" s="6"/>
      <c r="K35" s="6"/>
      <c r="L35" s="6"/>
      <c r="M35" s="6"/>
      <c r="N35" s="6"/>
      <c r="O35" s="6"/>
      <c r="P35" s="6"/>
    </row>
    <row r="36" spans="2:16" x14ac:dyDescent="0.25">
      <c r="B36" s="21"/>
      <c r="C36" s="6"/>
      <c r="D36" s="6"/>
      <c r="E36" s="6"/>
      <c r="F36" s="6"/>
      <c r="G36" s="6"/>
      <c r="H36" s="6"/>
      <c r="I36" s="6"/>
      <c r="J36" s="6"/>
      <c r="K36" s="6"/>
      <c r="L36" s="6"/>
      <c r="M36" s="6"/>
      <c r="N36" s="6"/>
      <c r="O36" s="6"/>
      <c r="P36" s="6"/>
    </row>
    <row r="37" spans="2:16" x14ac:dyDescent="0.25">
      <c r="C37" s="6"/>
      <c r="D37" s="6"/>
      <c r="E37" s="6"/>
      <c r="F37" s="6"/>
      <c r="G37" s="6"/>
      <c r="H37" s="6"/>
      <c r="I37" s="6"/>
      <c r="J37" s="6"/>
      <c r="K37" s="6"/>
      <c r="L37" s="6"/>
      <c r="M37" s="6"/>
      <c r="N37" s="6"/>
      <c r="O37" s="6"/>
      <c r="P37" s="6"/>
    </row>
    <row r="38" spans="2:16" x14ac:dyDescent="0.25">
      <c r="B38" s="21"/>
      <c r="C38" s="6"/>
      <c r="D38" s="6"/>
      <c r="E38" s="6"/>
      <c r="F38" s="6"/>
      <c r="G38" s="6"/>
      <c r="H38" s="6"/>
      <c r="I38" s="6"/>
      <c r="J38" s="6"/>
      <c r="K38" s="6"/>
      <c r="L38" s="6"/>
      <c r="M38" s="6"/>
      <c r="N38" s="6"/>
      <c r="O38" s="6"/>
      <c r="P38" s="6"/>
    </row>
    <row r="39" spans="2:16" x14ac:dyDescent="0.25">
      <c r="B39" s="21"/>
      <c r="C39" s="6"/>
      <c r="D39" s="6"/>
      <c r="E39" s="6"/>
      <c r="F39" s="6"/>
      <c r="G39" s="6"/>
      <c r="H39" s="6"/>
      <c r="I39" s="6"/>
      <c r="J39" s="6"/>
      <c r="K39" s="6"/>
      <c r="L39" s="6"/>
      <c r="M39" s="6"/>
      <c r="N39" s="6"/>
      <c r="O39" s="6"/>
      <c r="P39" s="6"/>
    </row>
    <row r="40" spans="2:16" x14ac:dyDescent="0.25">
      <c r="B40" s="21"/>
      <c r="C40" s="6"/>
      <c r="D40" s="6"/>
      <c r="E40" s="6"/>
      <c r="F40" s="6"/>
      <c r="G40" s="6"/>
      <c r="H40" s="6"/>
      <c r="I40" s="6"/>
      <c r="J40" s="6"/>
      <c r="K40" s="6"/>
      <c r="L40" s="6"/>
      <c r="M40" s="6"/>
      <c r="N40" s="6"/>
      <c r="O40" s="6"/>
      <c r="P40" s="6"/>
    </row>
    <row r="41" spans="2:16" x14ac:dyDescent="0.25">
      <c r="B41" s="21"/>
      <c r="C41" s="6"/>
      <c r="D41" s="6"/>
      <c r="E41" s="6"/>
      <c r="F41" s="6"/>
      <c r="G41" s="6"/>
      <c r="H41" s="6"/>
      <c r="I41" s="6"/>
      <c r="J41" s="6"/>
      <c r="K41" s="6"/>
      <c r="L41" s="6"/>
      <c r="M41" s="6"/>
      <c r="N41" s="6"/>
      <c r="O41" s="6"/>
      <c r="P41" s="6"/>
    </row>
    <row r="42" spans="2:16" x14ac:dyDescent="0.25">
      <c r="B42" s="21"/>
      <c r="C42" s="6"/>
      <c r="D42" s="6"/>
      <c r="E42" s="6"/>
      <c r="F42" s="6"/>
      <c r="G42" s="6"/>
      <c r="H42" s="6"/>
      <c r="I42" s="6"/>
      <c r="J42" s="6"/>
      <c r="K42" s="6"/>
      <c r="L42" s="6"/>
      <c r="M42" s="6"/>
      <c r="N42" s="6"/>
      <c r="O42" s="6"/>
      <c r="P42" s="6"/>
    </row>
    <row r="43" spans="2:16" x14ac:dyDescent="0.25">
      <c r="B43" s="21"/>
      <c r="C43" s="6"/>
      <c r="D43" s="6"/>
      <c r="E43" s="6"/>
      <c r="F43" s="6"/>
      <c r="G43" s="6"/>
      <c r="H43" s="6"/>
      <c r="I43" s="6"/>
      <c r="J43" s="6"/>
      <c r="K43" s="6"/>
      <c r="L43" s="6"/>
      <c r="M43" s="6"/>
      <c r="N43" s="6"/>
      <c r="O43" s="6"/>
      <c r="P43" s="6"/>
    </row>
    <row r="44" spans="2:16" x14ac:dyDescent="0.25">
      <c r="B44" s="21"/>
      <c r="C44" s="6"/>
      <c r="D44" s="6"/>
      <c r="E44" s="6"/>
      <c r="F44" s="6"/>
      <c r="G44" s="6"/>
      <c r="H44" s="6"/>
      <c r="I44" s="6"/>
      <c r="J44" s="6"/>
      <c r="K44" s="6"/>
      <c r="L44" s="6"/>
      <c r="M44" s="6"/>
      <c r="N44" s="6"/>
      <c r="O44" s="6"/>
      <c r="P44" s="6"/>
    </row>
    <row r="45" spans="2:16" x14ac:dyDescent="0.25">
      <c r="B45" s="21"/>
      <c r="C45" s="6"/>
      <c r="D45" s="6"/>
      <c r="E45" s="6"/>
      <c r="F45" s="6"/>
      <c r="G45" s="6"/>
      <c r="H45" s="6"/>
      <c r="I45" s="6"/>
      <c r="J45" s="6"/>
      <c r="K45" s="6"/>
      <c r="L45" s="6"/>
      <c r="M45" s="6"/>
      <c r="N45" s="6"/>
      <c r="O45" s="6"/>
      <c r="P45" s="6"/>
    </row>
    <row r="48" spans="2:16" x14ac:dyDescent="0.25">
      <c r="E48" s="13"/>
    </row>
  </sheetData>
  <sortState xmlns:xlrd2="http://schemas.microsoft.com/office/spreadsheetml/2017/richdata2" ref="V13:W18">
    <sortCondition ref="W13:W18"/>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F02A7-9489-4F8D-BF59-E2CF55AFE3D7}">
  <sheetPr codeName="Sheet5">
    <tabColor theme="0" tint="-0.499984740745262"/>
  </sheetPr>
  <dimension ref="A1:P159"/>
  <sheetViews>
    <sheetView workbookViewId="0"/>
  </sheetViews>
  <sheetFormatPr defaultColWidth="9.140625" defaultRowHeight="15" x14ac:dyDescent="0.25"/>
  <cols>
    <col min="1" max="1" width="12" style="34" bestFit="1" customWidth="1"/>
    <col min="2" max="2" width="59.5703125" style="34" bestFit="1" customWidth="1"/>
    <col min="3" max="3" width="9" style="34" bestFit="1" customWidth="1"/>
    <col min="4" max="4" width="8.85546875" style="34" bestFit="1" customWidth="1"/>
    <col min="5" max="5" width="13.42578125" style="34" bestFit="1" customWidth="1"/>
    <col min="6" max="6" width="13.85546875" style="34" bestFit="1" customWidth="1"/>
    <col min="7" max="7" width="13.42578125" style="34" bestFit="1" customWidth="1"/>
    <col min="8" max="8" width="13.85546875" style="34" bestFit="1" customWidth="1"/>
    <col min="9" max="16384" width="9.140625" style="34"/>
  </cols>
  <sheetData>
    <row r="1" spans="1:16" x14ac:dyDescent="0.25">
      <c r="A1" s="34" t="s">
        <v>252</v>
      </c>
      <c r="B1" s="34" t="s">
        <v>368</v>
      </c>
      <c r="C1" s="34" t="s">
        <v>113</v>
      </c>
      <c r="D1" s="34" t="s">
        <v>114</v>
      </c>
      <c r="E1" s="34" t="s">
        <v>115</v>
      </c>
      <c r="F1" s="34" t="s">
        <v>116</v>
      </c>
      <c r="G1" s="34" t="s">
        <v>117</v>
      </c>
      <c r="H1" s="34" t="s">
        <v>118</v>
      </c>
    </row>
    <row r="2" spans="1:16" x14ac:dyDescent="0.25">
      <c r="A2" t="s">
        <v>6</v>
      </c>
      <c r="C2" s="120">
        <v>0</v>
      </c>
      <c r="D2" s="120"/>
      <c r="E2" s="120">
        <v>0</v>
      </c>
      <c r="F2" s="120">
        <v>100</v>
      </c>
      <c r="G2" s="120">
        <v>0</v>
      </c>
      <c r="H2" s="120">
        <v>100</v>
      </c>
    </row>
    <row r="3" spans="1:16" x14ac:dyDescent="0.25">
      <c r="A3" t="s">
        <v>6</v>
      </c>
      <c r="C3" s="120">
        <v>1</v>
      </c>
      <c r="D3" s="120"/>
      <c r="E3" s="120">
        <v>0</v>
      </c>
      <c r="F3" s="120">
        <v>47.17645263671875</v>
      </c>
      <c r="G3" s="120">
        <v>0</v>
      </c>
      <c r="H3" s="120">
        <v>97.887054443359375</v>
      </c>
    </row>
    <row r="4" spans="1:16" x14ac:dyDescent="0.25">
      <c r="A4" t="s">
        <v>6</v>
      </c>
      <c r="C4" s="120">
        <v>2</v>
      </c>
      <c r="D4" s="120"/>
      <c r="E4" s="120">
        <v>0</v>
      </c>
      <c r="F4" s="120">
        <v>37.380027770996094</v>
      </c>
      <c r="G4" s="120">
        <v>0</v>
      </c>
      <c r="H4" s="120">
        <v>77.677383422851563</v>
      </c>
    </row>
    <row r="5" spans="1:16" x14ac:dyDescent="0.25">
      <c r="A5" t="s">
        <v>6</v>
      </c>
      <c r="C5" s="120">
        <v>3</v>
      </c>
      <c r="D5" s="120"/>
      <c r="E5" s="120">
        <v>0</v>
      </c>
      <c r="F5" s="120">
        <v>28.549783706665039</v>
      </c>
      <c r="G5" s="120">
        <v>0</v>
      </c>
      <c r="H5" s="120">
        <v>62.011634826660156</v>
      </c>
      <c r="N5" s="32" t="s">
        <v>0</v>
      </c>
      <c r="O5" s="31" t="s">
        <v>487</v>
      </c>
      <c r="P5"/>
    </row>
    <row r="6" spans="1:16" x14ac:dyDescent="0.25">
      <c r="A6" t="s">
        <v>6</v>
      </c>
      <c r="C6" s="120">
        <v>4</v>
      </c>
      <c r="D6" s="120"/>
      <c r="E6" s="120">
        <v>0</v>
      </c>
      <c r="F6" s="120">
        <v>23.107053756713867</v>
      </c>
      <c r="G6" s="120">
        <v>0</v>
      </c>
      <c r="H6" s="120">
        <v>48.788623809814453</v>
      </c>
      <c r="N6" s="32" t="s">
        <v>1</v>
      </c>
      <c r="O6" s="3" t="s">
        <v>449</v>
      </c>
      <c r="P6"/>
    </row>
    <row r="7" spans="1:16" x14ac:dyDescent="0.25">
      <c r="A7" t="s">
        <v>6</v>
      </c>
      <c r="C7" s="120">
        <v>5</v>
      </c>
      <c r="D7" s="120"/>
      <c r="E7" s="120">
        <v>0</v>
      </c>
      <c r="F7" s="120">
        <v>19.523185729980469</v>
      </c>
      <c r="G7" s="120">
        <v>0</v>
      </c>
      <c r="H7" s="120">
        <v>39.985797882080078</v>
      </c>
      <c r="N7" s="32" t="s">
        <v>2</v>
      </c>
      <c r="O7" s="3" t="s">
        <v>488</v>
      </c>
      <c r="P7"/>
    </row>
    <row r="8" spans="1:16" x14ac:dyDescent="0.25">
      <c r="A8" t="s">
        <v>6</v>
      </c>
      <c r="C8" s="120">
        <v>6</v>
      </c>
      <c r="D8" s="120"/>
      <c r="E8" s="120">
        <v>0</v>
      </c>
      <c r="F8" s="120">
        <v>19.423666000366211</v>
      </c>
      <c r="G8" s="120">
        <v>0</v>
      </c>
      <c r="H8" s="120">
        <v>41.541614532470703</v>
      </c>
      <c r="N8" s="32" t="s">
        <v>3</v>
      </c>
      <c r="O8" s="40" t="s">
        <v>4</v>
      </c>
      <c r="P8"/>
    </row>
    <row r="9" spans="1:16" x14ac:dyDescent="0.25">
      <c r="A9" t="s">
        <v>6</v>
      </c>
      <c r="C9" s="120">
        <v>6</v>
      </c>
      <c r="D9" s="120"/>
      <c r="E9" s="120">
        <v>0</v>
      </c>
      <c r="F9" s="120">
        <v>19.423666000366211</v>
      </c>
      <c r="G9" s="120">
        <v>0</v>
      </c>
      <c r="H9" s="120">
        <v>41.541614532470703</v>
      </c>
      <c r="N9" s="32" t="s">
        <v>5</v>
      </c>
      <c r="O9" s="41">
        <f>AVERAGE($D$2:$D$151)</f>
        <v>4.6106365078971496</v>
      </c>
      <c r="P9" s="41">
        <f>AVERAGE($D$2:$D$151)</f>
        <v>4.6106365078971496</v>
      </c>
    </row>
    <row r="10" spans="1:16" x14ac:dyDescent="0.25">
      <c r="A10" t="s">
        <v>135</v>
      </c>
      <c r="B10" s="34" t="str">
        <f>VLOOKUP(A10,trust_lookup,2,0)</f>
        <v>The Hillingdon Hospitals NHS Foundation Trust</v>
      </c>
      <c r="C10" s="120">
        <v>7</v>
      </c>
      <c r="D10" s="120">
        <v>0</v>
      </c>
      <c r="E10" s="120">
        <v>0</v>
      </c>
      <c r="F10" s="120">
        <v>20.13916015625</v>
      </c>
      <c r="G10" s="120">
        <v>0</v>
      </c>
      <c r="H10" s="120">
        <v>38.913986206054688</v>
      </c>
      <c r="N10"/>
      <c r="O10" s="42">
        <f>MIN($C$2:$C$151)</f>
        <v>0</v>
      </c>
      <c r="P10" s="42">
        <f>MAX($C$2:$C$151)</f>
        <v>197</v>
      </c>
    </row>
    <row r="11" spans="1:16" x14ac:dyDescent="0.25">
      <c r="A11" t="s">
        <v>6</v>
      </c>
      <c r="C11" s="120">
        <v>7</v>
      </c>
      <c r="D11" s="120"/>
      <c r="E11" s="120">
        <v>0</v>
      </c>
      <c r="F11" s="120">
        <v>20.13916015625</v>
      </c>
      <c r="G11" s="120">
        <v>0</v>
      </c>
      <c r="H11" s="120">
        <v>38.913986206054688</v>
      </c>
    </row>
    <row r="12" spans="1:16" x14ac:dyDescent="0.25">
      <c r="A12" t="s">
        <v>133</v>
      </c>
      <c r="B12" s="34" t="str">
        <f t="shared" ref="B12:B17" si="0">VLOOKUP(A12,trust_lookup,2,0)</f>
        <v>Stockport NHS Foundation Trust</v>
      </c>
      <c r="C12" s="120">
        <v>8</v>
      </c>
      <c r="D12" s="120">
        <v>11.598557472229004</v>
      </c>
      <c r="E12" s="120">
        <v>0</v>
      </c>
      <c r="F12" s="120">
        <v>19.657155990600586</v>
      </c>
      <c r="G12" s="120">
        <v>0</v>
      </c>
      <c r="H12" s="120">
        <v>35.62457275390625</v>
      </c>
      <c r="N12" t="s">
        <v>191</v>
      </c>
    </row>
    <row r="13" spans="1:16" x14ac:dyDescent="0.25">
      <c r="A13" t="s">
        <v>25</v>
      </c>
      <c r="B13" s="34" t="str">
        <f t="shared" si="0"/>
        <v>Whittington Health NHS Trust</v>
      </c>
      <c r="C13" s="120">
        <v>9</v>
      </c>
      <c r="D13" s="120">
        <v>12.310966491699219</v>
      </c>
      <c r="E13" s="120">
        <v>0</v>
      </c>
      <c r="F13" s="120">
        <v>18.774219512939453</v>
      </c>
      <c r="G13" s="120">
        <v>0</v>
      </c>
      <c r="H13" s="120">
        <v>32.534748077392578</v>
      </c>
      <c r="N13" s="30" t="str">
        <f>'Follicular lymphoma-funnel plot'!$C$8</f>
        <v>Airedale NHS Foundation Trust</v>
      </c>
    </row>
    <row r="14" spans="1:16" x14ac:dyDescent="0.25">
      <c r="A14" t="s">
        <v>29</v>
      </c>
      <c r="B14" s="34" t="str">
        <f t="shared" si="0"/>
        <v>George Eliot Hospital NHS Trust</v>
      </c>
      <c r="C14" s="120">
        <v>12</v>
      </c>
      <c r="D14" s="120">
        <v>13.738259315490723</v>
      </c>
      <c r="E14" s="120">
        <v>0</v>
      </c>
      <c r="F14" s="120">
        <v>15.92536449432373</v>
      </c>
      <c r="G14" s="120">
        <v>0</v>
      </c>
      <c r="H14" s="120">
        <v>29.090244293212891</v>
      </c>
    </row>
    <row r="15" spans="1:16" x14ac:dyDescent="0.25">
      <c r="A15" t="s">
        <v>66</v>
      </c>
      <c r="B15" s="34" t="str">
        <f t="shared" si="0"/>
        <v>North Middlesex University Hospital NHS Trust</v>
      </c>
      <c r="C15" s="120">
        <v>12</v>
      </c>
      <c r="D15" s="120">
        <v>9.7961864471435547</v>
      </c>
      <c r="E15" s="120">
        <v>0</v>
      </c>
      <c r="F15" s="120">
        <v>15.92536449432373</v>
      </c>
      <c r="G15" s="120">
        <v>0</v>
      </c>
      <c r="H15" s="120">
        <v>29.090244293212891</v>
      </c>
    </row>
    <row r="16" spans="1:16" x14ac:dyDescent="0.25">
      <c r="A16" t="s">
        <v>43</v>
      </c>
      <c r="B16" s="34" t="str">
        <f t="shared" si="0"/>
        <v>James Paget University Hospitals NHS Foundation Trust</v>
      </c>
      <c r="C16" s="120">
        <v>14</v>
      </c>
      <c r="D16" s="120">
        <v>0</v>
      </c>
      <c r="E16" s="120">
        <v>0</v>
      </c>
      <c r="F16" s="120">
        <v>14.620540618896484</v>
      </c>
      <c r="G16" s="120">
        <v>0</v>
      </c>
      <c r="H16" s="120">
        <v>27.027467727661133</v>
      </c>
    </row>
    <row r="17" spans="1:14" x14ac:dyDescent="0.25">
      <c r="A17" t="s">
        <v>28</v>
      </c>
      <c r="B17" s="34" t="str">
        <f t="shared" si="0"/>
        <v>Yeovil District Hospital NHS Foundation Trust</v>
      </c>
      <c r="C17" s="120">
        <v>16</v>
      </c>
      <c r="D17" s="120">
        <v>7.5243263244628906</v>
      </c>
      <c r="E17" s="120">
        <v>0</v>
      </c>
      <c r="F17" s="120">
        <v>14.94777774810791</v>
      </c>
      <c r="G17" s="120">
        <v>0</v>
      </c>
      <c r="H17" s="120">
        <v>24.59343147277832</v>
      </c>
      <c r="N17" s="41"/>
    </row>
    <row r="18" spans="1:14" x14ac:dyDescent="0.25">
      <c r="A18" t="s">
        <v>6</v>
      </c>
      <c r="C18" s="120">
        <v>16</v>
      </c>
      <c r="D18" s="120"/>
      <c r="E18" s="120">
        <v>0</v>
      </c>
      <c r="F18" s="120">
        <v>14.94777774810791</v>
      </c>
      <c r="G18" s="120">
        <v>0</v>
      </c>
      <c r="H18" s="120">
        <v>24.59343147277832</v>
      </c>
    </row>
    <row r="19" spans="1:14" x14ac:dyDescent="0.25">
      <c r="A19" t="s">
        <v>121</v>
      </c>
      <c r="B19" s="34" t="str">
        <f t="shared" ref="B19:B38" si="1">VLOOKUP(A19,trust_lookup,2,0)</f>
        <v>Barnsley Hospital NHS Foundation Trust</v>
      </c>
      <c r="C19" s="120">
        <v>17</v>
      </c>
      <c r="D19" s="120">
        <v>10.412586212158203</v>
      </c>
      <c r="E19" s="120">
        <v>0</v>
      </c>
      <c r="F19" s="120">
        <v>14.794260025024414</v>
      </c>
      <c r="G19" s="120">
        <v>0</v>
      </c>
      <c r="H19" s="120">
        <v>23.445724487304688</v>
      </c>
    </row>
    <row r="20" spans="1:14" x14ac:dyDescent="0.25">
      <c r="A20" t="s">
        <v>34</v>
      </c>
      <c r="B20" s="34" t="str">
        <f t="shared" si="1"/>
        <v>Airedale NHS Foundation Trust</v>
      </c>
      <c r="C20" s="120">
        <v>18</v>
      </c>
      <c r="D20" s="120">
        <v>3.9516675472259521</v>
      </c>
      <c r="E20" s="120">
        <v>0</v>
      </c>
      <c r="F20" s="120">
        <v>14.539859771728516</v>
      </c>
      <c r="G20" s="120">
        <v>0</v>
      </c>
      <c r="H20" s="120">
        <v>23.301542282104492</v>
      </c>
    </row>
    <row r="21" spans="1:14" x14ac:dyDescent="0.25">
      <c r="A21" t="s">
        <v>130</v>
      </c>
      <c r="B21" s="34" t="str">
        <f t="shared" si="1"/>
        <v>Salford Royal NHS Foundation Trust</v>
      </c>
      <c r="C21" s="120">
        <v>18</v>
      </c>
      <c r="D21" s="120">
        <v>4.1741495132446289</v>
      </c>
      <c r="E21" s="120">
        <v>0</v>
      </c>
      <c r="F21" s="120">
        <v>14.539859771728516</v>
      </c>
      <c r="G21" s="120">
        <v>0</v>
      </c>
      <c r="H21" s="120">
        <v>23.301542282104492</v>
      </c>
    </row>
    <row r="22" spans="1:14" x14ac:dyDescent="0.25">
      <c r="A22" t="s">
        <v>46</v>
      </c>
      <c r="B22" s="34" t="str">
        <f t="shared" si="1"/>
        <v>Dorset County Hospital NHS Foundation Trust</v>
      </c>
      <c r="C22" s="120">
        <v>18</v>
      </c>
      <c r="D22" s="120">
        <v>3.8598921298980713</v>
      </c>
      <c r="E22" s="120">
        <v>0</v>
      </c>
      <c r="F22" s="120">
        <v>14.539859771728516</v>
      </c>
      <c r="G22" s="120">
        <v>0</v>
      </c>
      <c r="H22" s="120">
        <v>23.301542282104492</v>
      </c>
    </row>
    <row r="23" spans="1:14" x14ac:dyDescent="0.25">
      <c r="A23" t="s">
        <v>36</v>
      </c>
      <c r="B23" s="34" t="str">
        <f t="shared" si="1"/>
        <v>Dartford and Gravesham NHS Trust</v>
      </c>
      <c r="C23" s="120">
        <v>18</v>
      </c>
      <c r="D23" s="120">
        <v>3.9911816120147705</v>
      </c>
      <c r="E23" s="120">
        <v>0</v>
      </c>
      <c r="F23" s="120">
        <v>14.539859771728516</v>
      </c>
      <c r="G23" s="120">
        <v>0</v>
      </c>
      <c r="H23" s="120">
        <v>23.301542282104492</v>
      </c>
    </row>
    <row r="24" spans="1:14" x14ac:dyDescent="0.25">
      <c r="A24" t="s">
        <v>39</v>
      </c>
      <c r="B24" s="34" t="str">
        <f t="shared" si="1"/>
        <v>Harrogate and District NHS Foundation Trust</v>
      </c>
      <c r="C24" s="120">
        <v>19</v>
      </c>
      <c r="D24" s="120">
        <v>6.8345465660095215</v>
      </c>
      <c r="E24" s="120">
        <v>0</v>
      </c>
      <c r="F24" s="120">
        <v>14.228632926940918</v>
      </c>
      <c r="G24" s="120">
        <v>0</v>
      </c>
      <c r="H24" s="120">
        <v>23.228532791137695</v>
      </c>
    </row>
    <row r="25" spans="1:14" x14ac:dyDescent="0.25">
      <c r="A25" t="s">
        <v>137</v>
      </c>
      <c r="B25" s="34" t="str">
        <f t="shared" si="1"/>
        <v>Wye Valley NHS Trust</v>
      </c>
      <c r="C25" s="120">
        <v>19</v>
      </c>
      <c r="D25" s="120">
        <v>0</v>
      </c>
      <c r="E25" s="120">
        <v>0</v>
      </c>
      <c r="F25" s="120">
        <v>14.228632926940918</v>
      </c>
      <c r="G25" s="120">
        <v>0</v>
      </c>
      <c r="H25" s="120">
        <v>23.228532791137695</v>
      </c>
    </row>
    <row r="26" spans="1:14" x14ac:dyDescent="0.25">
      <c r="A26" t="s">
        <v>23</v>
      </c>
      <c r="B26" s="34" t="str">
        <f t="shared" si="1"/>
        <v>The Royal Wolverhampton NHS Trust</v>
      </c>
      <c r="C26" s="120">
        <v>19</v>
      </c>
      <c r="D26" s="120">
        <v>0</v>
      </c>
      <c r="E26" s="120">
        <v>0</v>
      </c>
      <c r="F26" s="120">
        <v>14.228632926940918</v>
      </c>
      <c r="G26" s="120">
        <v>0</v>
      </c>
      <c r="H26" s="120">
        <v>23.228532791137695</v>
      </c>
    </row>
    <row r="27" spans="1:14" x14ac:dyDescent="0.25">
      <c r="A27" t="s">
        <v>40</v>
      </c>
      <c r="B27" s="34" t="str">
        <f t="shared" si="1"/>
        <v>South Warwickshire NHS Foundation Trust</v>
      </c>
      <c r="C27" s="120">
        <v>21</v>
      </c>
      <c r="D27" s="120">
        <v>0</v>
      </c>
      <c r="E27" s="120">
        <v>0</v>
      </c>
      <c r="F27" s="120">
        <v>13.53575325012207</v>
      </c>
      <c r="G27" s="120">
        <v>0</v>
      </c>
      <c r="H27" s="120">
        <v>22.37299919128418</v>
      </c>
    </row>
    <row r="28" spans="1:14" x14ac:dyDescent="0.25">
      <c r="A28" t="s">
        <v>14</v>
      </c>
      <c r="B28" s="34" t="str">
        <f t="shared" si="1"/>
        <v>Epsom and St Helier University Hospitals NHS Trust</v>
      </c>
      <c r="C28" s="120">
        <v>21</v>
      </c>
      <c r="D28" s="120">
        <v>4.4424929618835449</v>
      </c>
      <c r="E28" s="120">
        <v>0</v>
      </c>
      <c r="F28" s="120">
        <v>13.53575325012207</v>
      </c>
      <c r="G28" s="120">
        <v>0</v>
      </c>
      <c r="H28" s="120">
        <v>22.37299919128418</v>
      </c>
    </row>
    <row r="29" spans="1:14" x14ac:dyDescent="0.25">
      <c r="A29" t="s">
        <v>54</v>
      </c>
      <c r="B29" s="34" t="str">
        <f t="shared" si="1"/>
        <v>Walsall Healthcare NHS Trust</v>
      </c>
      <c r="C29" s="120">
        <v>22</v>
      </c>
      <c r="D29" s="120">
        <v>0</v>
      </c>
      <c r="E29" s="120">
        <v>0</v>
      </c>
      <c r="F29" s="120">
        <v>13.182416915893555</v>
      </c>
      <c r="G29" s="120">
        <v>0</v>
      </c>
      <c r="H29" s="120">
        <v>21.789541244506836</v>
      </c>
    </row>
    <row r="30" spans="1:14" x14ac:dyDescent="0.25">
      <c r="A30" t="s">
        <v>38</v>
      </c>
      <c r="B30" s="34" t="str">
        <f t="shared" si="1"/>
        <v>Gateshead Health NHS Foundation Trust</v>
      </c>
      <c r="C30" s="120">
        <v>22</v>
      </c>
      <c r="D30" s="120">
        <v>0</v>
      </c>
      <c r="E30" s="120">
        <v>0</v>
      </c>
      <c r="F30" s="120">
        <v>13.182416915893555</v>
      </c>
      <c r="G30" s="120">
        <v>0</v>
      </c>
      <c r="H30" s="120">
        <v>21.789541244506836</v>
      </c>
    </row>
    <row r="31" spans="1:14" x14ac:dyDescent="0.25">
      <c r="A31" t="s">
        <v>13</v>
      </c>
      <c r="B31" s="34" t="str">
        <f t="shared" si="1"/>
        <v>Wirral University Teaching Hospital NHS Foundation Trust</v>
      </c>
      <c r="C31" s="120">
        <v>23</v>
      </c>
      <c r="D31" s="120">
        <v>6.0815424919128418</v>
      </c>
      <c r="E31" s="120">
        <v>0</v>
      </c>
      <c r="F31" s="120">
        <v>12.834966659545898</v>
      </c>
      <c r="G31" s="120">
        <v>0</v>
      </c>
      <c r="H31" s="120">
        <v>21.17132568359375</v>
      </c>
    </row>
    <row r="32" spans="1:14" x14ac:dyDescent="0.25">
      <c r="A32" t="s">
        <v>122</v>
      </c>
      <c r="B32" s="34" t="str">
        <f t="shared" si="1"/>
        <v>Countess of Chester Hospital NHS Foundation Trust</v>
      </c>
      <c r="C32" s="120">
        <v>24</v>
      </c>
      <c r="D32" s="120">
        <v>0</v>
      </c>
      <c r="E32" s="120">
        <v>0</v>
      </c>
      <c r="F32" s="120">
        <v>12.497588157653809</v>
      </c>
      <c r="G32" s="120">
        <v>0</v>
      </c>
      <c r="H32" s="120">
        <v>20.545021057128906</v>
      </c>
    </row>
    <row r="33" spans="1:8" x14ac:dyDescent="0.25">
      <c r="A33" t="s">
        <v>50</v>
      </c>
      <c r="B33" s="34" t="str">
        <f t="shared" si="1"/>
        <v>Torbay and South Devon NHS Foundation Trust</v>
      </c>
      <c r="C33" s="120">
        <v>24</v>
      </c>
      <c r="D33" s="120">
        <v>8.2477474212646484</v>
      </c>
      <c r="E33" s="120">
        <v>0</v>
      </c>
      <c r="F33" s="120">
        <v>12.497588157653809</v>
      </c>
      <c r="G33" s="120">
        <v>0</v>
      </c>
      <c r="H33" s="120">
        <v>20.545021057128906</v>
      </c>
    </row>
    <row r="34" spans="1:8" x14ac:dyDescent="0.25">
      <c r="A34" t="s">
        <v>9</v>
      </c>
      <c r="B34" s="34" t="str">
        <f t="shared" si="1"/>
        <v>Bolton NHS Foundation Trust</v>
      </c>
      <c r="C34" s="120">
        <v>25</v>
      </c>
      <c r="D34" s="120">
        <v>0</v>
      </c>
      <c r="E34" s="120">
        <v>0</v>
      </c>
      <c r="F34" s="120">
        <v>12.632171630859375</v>
      </c>
      <c r="G34" s="120">
        <v>0</v>
      </c>
      <c r="H34" s="120">
        <v>19.926546096801758</v>
      </c>
    </row>
    <row r="35" spans="1:8" x14ac:dyDescent="0.25">
      <c r="A35" t="s">
        <v>27</v>
      </c>
      <c r="B35" s="34" t="str">
        <f t="shared" si="1"/>
        <v>Salisbury NHS Foundation Trust</v>
      </c>
      <c r="C35" s="120">
        <v>25</v>
      </c>
      <c r="D35" s="120">
        <v>5.8000154495239258</v>
      </c>
      <c r="E35" s="120">
        <v>0</v>
      </c>
      <c r="F35" s="120">
        <v>12.632171630859375</v>
      </c>
      <c r="G35" s="120">
        <v>0</v>
      </c>
      <c r="H35" s="120">
        <v>19.926546096801758</v>
      </c>
    </row>
    <row r="36" spans="1:8" x14ac:dyDescent="0.25">
      <c r="A36" t="s">
        <v>67</v>
      </c>
      <c r="B36" s="34" t="str">
        <f t="shared" si="1"/>
        <v>North Tees and Hartlepool NHS Foundation Trust</v>
      </c>
      <c r="C36" s="120">
        <v>25</v>
      </c>
      <c r="D36" s="120">
        <v>6.1641826629638672</v>
      </c>
      <c r="E36" s="120">
        <v>0</v>
      </c>
      <c r="F36" s="120">
        <v>12.632171630859375</v>
      </c>
      <c r="G36" s="120">
        <v>0</v>
      </c>
      <c r="H36" s="120">
        <v>19.926546096801758</v>
      </c>
    </row>
    <row r="37" spans="1:8" x14ac:dyDescent="0.25">
      <c r="A37" t="s">
        <v>10</v>
      </c>
      <c r="B37" s="34" t="str">
        <f t="shared" si="1"/>
        <v>Warrington and Halton Teaching Hospitals NHS Foundation Trust</v>
      </c>
      <c r="C37" s="120">
        <v>25</v>
      </c>
      <c r="D37" s="120">
        <v>4.8939657211303711</v>
      </c>
      <c r="E37" s="120">
        <v>0</v>
      </c>
      <c r="F37" s="120">
        <v>12.632171630859375</v>
      </c>
      <c r="G37" s="120">
        <v>0</v>
      </c>
      <c r="H37" s="120">
        <v>19.926546096801758</v>
      </c>
    </row>
    <row r="38" spans="1:8" x14ac:dyDescent="0.25">
      <c r="A38" t="s">
        <v>48</v>
      </c>
      <c r="B38" s="34" t="str">
        <f t="shared" si="1"/>
        <v>Lewisham and Greenwich NHS Trust</v>
      </c>
      <c r="C38" s="120">
        <v>26</v>
      </c>
      <c r="D38" s="120">
        <v>16.969945907592773</v>
      </c>
      <c r="E38" s="120">
        <v>0</v>
      </c>
      <c r="F38" s="120">
        <v>12.670069694519043</v>
      </c>
      <c r="G38" s="120">
        <v>0</v>
      </c>
      <c r="H38" s="120">
        <v>19.773962020874023</v>
      </c>
    </row>
    <row r="39" spans="1:8" x14ac:dyDescent="0.25">
      <c r="A39" t="s">
        <v>6</v>
      </c>
      <c r="C39" s="120">
        <v>26</v>
      </c>
      <c r="D39" s="120"/>
      <c r="E39" s="120">
        <v>0</v>
      </c>
      <c r="F39" s="120">
        <v>12.670069694519043</v>
      </c>
      <c r="G39" s="120">
        <v>0</v>
      </c>
      <c r="H39" s="120">
        <v>19.773962020874023</v>
      </c>
    </row>
    <row r="40" spans="1:8" x14ac:dyDescent="0.25">
      <c r="A40" t="s">
        <v>15</v>
      </c>
      <c r="B40" s="34" t="str">
        <f t="shared" ref="B40:B64" si="2">VLOOKUP(A40,trust_lookup,2,0)</f>
        <v>The Rotherham NHS Foundation Trust</v>
      </c>
      <c r="C40" s="120">
        <v>26</v>
      </c>
      <c r="D40" s="120">
        <v>0</v>
      </c>
      <c r="E40" s="120">
        <v>0</v>
      </c>
      <c r="F40" s="120">
        <v>12.670069694519043</v>
      </c>
      <c r="G40" s="120">
        <v>0</v>
      </c>
      <c r="H40" s="120">
        <v>19.773962020874023</v>
      </c>
    </row>
    <row r="41" spans="1:8" x14ac:dyDescent="0.25">
      <c r="A41" t="s">
        <v>56</v>
      </c>
      <c r="B41" s="34" t="str">
        <f t="shared" si="2"/>
        <v>Northern Lincolnshire and Goole NHS Foundation Trust</v>
      </c>
      <c r="C41" s="120">
        <v>26</v>
      </c>
      <c r="D41" s="120">
        <v>0</v>
      </c>
      <c r="E41" s="120">
        <v>0</v>
      </c>
      <c r="F41" s="120">
        <v>12.670069694519043</v>
      </c>
      <c r="G41" s="120">
        <v>0</v>
      </c>
      <c r="H41" s="120">
        <v>19.773962020874023</v>
      </c>
    </row>
    <row r="42" spans="1:8" x14ac:dyDescent="0.25">
      <c r="A42" t="s">
        <v>30</v>
      </c>
      <c r="B42" s="34" t="str">
        <f t="shared" si="2"/>
        <v>Northern Devon Healthcare NHS Trust</v>
      </c>
      <c r="C42" s="120">
        <v>27</v>
      </c>
      <c r="D42" s="120">
        <v>0</v>
      </c>
      <c r="E42" s="120">
        <v>0</v>
      </c>
      <c r="F42" s="120">
        <v>12.634183883666992</v>
      </c>
      <c r="G42" s="120">
        <v>0</v>
      </c>
      <c r="H42" s="120">
        <v>19.768610000610352</v>
      </c>
    </row>
    <row r="43" spans="1:8" x14ac:dyDescent="0.25">
      <c r="A43" t="s">
        <v>131</v>
      </c>
      <c r="B43" s="34" t="str">
        <f t="shared" si="2"/>
        <v>Sandwell and West Birmingham Hospitals NHS Trust</v>
      </c>
      <c r="C43" s="120">
        <v>27</v>
      </c>
      <c r="D43" s="120">
        <v>5.9576659202575684</v>
      </c>
      <c r="E43" s="120">
        <v>0</v>
      </c>
      <c r="F43" s="120">
        <v>12.634183883666992</v>
      </c>
      <c r="G43" s="120">
        <v>0</v>
      </c>
      <c r="H43" s="120">
        <v>19.768610000610352</v>
      </c>
    </row>
    <row r="44" spans="1:8" x14ac:dyDescent="0.25">
      <c r="A44" t="s">
        <v>22</v>
      </c>
      <c r="B44" s="34" t="str">
        <f t="shared" si="2"/>
        <v>North Bristol NHS Trust</v>
      </c>
      <c r="C44" s="120">
        <v>27</v>
      </c>
      <c r="D44" s="120">
        <v>2.1542167663574219</v>
      </c>
      <c r="E44" s="120">
        <v>0</v>
      </c>
      <c r="F44" s="120">
        <v>12.634183883666992</v>
      </c>
      <c r="G44" s="120">
        <v>0</v>
      </c>
      <c r="H44" s="120">
        <v>19.768610000610352</v>
      </c>
    </row>
    <row r="45" spans="1:8" x14ac:dyDescent="0.25">
      <c r="A45" t="s">
        <v>128</v>
      </c>
      <c r="B45" s="34" t="str">
        <f t="shared" si="2"/>
        <v>North Cumbria Integrated Care NHS Foundation Trust</v>
      </c>
      <c r="C45" s="120">
        <v>27</v>
      </c>
      <c r="D45" s="120">
        <v>0</v>
      </c>
      <c r="E45" s="120">
        <v>0</v>
      </c>
      <c r="F45" s="120">
        <v>12.634183883666992</v>
      </c>
      <c r="G45" s="120">
        <v>0</v>
      </c>
      <c r="H45" s="120">
        <v>19.768610000610352</v>
      </c>
    </row>
    <row r="46" spans="1:8" x14ac:dyDescent="0.25">
      <c r="A46" t="s">
        <v>106</v>
      </c>
      <c r="B46" s="34" t="str">
        <f t="shared" si="2"/>
        <v>Royal Surrey County Hospital NHS Foundation Trust</v>
      </c>
      <c r="C46" s="120">
        <v>27</v>
      </c>
      <c r="D46" s="120">
        <v>0</v>
      </c>
      <c r="E46" s="120">
        <v>0</v>
      </c>
      <c r="F46" s="120">
        <v>12.634183883666992</v>
      </c>
      <c r="G46" s="120">
        <v>0</v>
      </c>
      <c r="H46" s="120">
        <v>19.768610000610352</v>
      </c>
    </row>
    <row r="47" spans="1:8" x14ac:dyDescent="0.25">
      <c r="A47" t="s">
        <v>7</v>
      </c>
      <c r="B47" s="34" t="str">
        <f t="shared" si="2"/>
        <v>Wrightington, Wigan and Leigh NHS Foundation Trust</v>
      </c>
      <c r="C47" s="120">
        <v>28</v>
      </c>
      <c r="D47" s="120">
        <v>0</v>
      </c>
      <c r="E47" s="120">
        <v>0</v>
      </c>
      <c r="F47" s="120">
        <v>12.545893669128418</v>
      </c>
      <c r="G47" s="120">
        <v>0</v>
      </c>
      <c r="H47" s="120">
        <v>19.616636276245117</v>
      </c>
    </row>
    <row r="48" spans="1:8" x14ac:dyDescent="0.25">
      <c r="A48" t="s">
        <v>124</v>
      </c>
      <c r="B48" s="34" t="str">
        <f t="shared" si="2"/>
        <v>East Cheshire NHS Trust</v>
      </c>
      <c r="C48" s="120">
        <v>28</v>
      </c>
      <c r="D48" s="120">
        <v>4.6756553649902344</v>
      </c>
      <c r="E48" s="120">
        <v>0</v>
      </c>
      <c r="F48" s="120">
        <v>12.545893669128418</v>
      </c>
      <c r="G48" s="120">
        <v>0</v>
      </c>
      <c r="H48" s="120">
        <v>19.616636276245117</v>
      </c>
    </row>
    <row r="49" spans="1:8" x14ac:dyDescent="0.25">
      <c r="A49" t="s">
        <v>8</v>
      </c>
      <c r="B49" s="34" t="str">
        <f t="shared" si="2"/>
        <v>Mid Cheshire Hospitals NHS Foundation Trust</v>
      </c>
      <c r="C49" s="120">
        <v>29</v>
      </c>
      <c r="D49" s="120">
        <v>5.4651432037353516</v>
      </c>
      <c r="E49" s="120">
        <v>0</v>
      </c>
      <c r="F49" s="120">
        <v>12.420713424682617</v>
      </c>
      <c r="G49" s="120">
        <v>0</v>
      </c>
      <c r="H49" s="120">
        <v>19.369091033935547</v>
      </c>
    </row>
    <row r="50" spans="1:8" x14ac:dyDescent="0.25">
      <c r="A50" t="s">
        <v>11</v>
      </c>
      <c r="B50" s="34" t="str">
        <f t="shared" si="2"/>
        <v>Sherwood Forest Hospitals NHS Foundation Trust</v>
      </c>
      <c r="C50" s="120">
        <v>30</v>
      </c>
      <c r="D50" s="120">
        <v>3.3045835494995117</v>
      </c>
      <c r="E50" s="120">
        <v>0</v>
      </c>
      <c r="F50" s="120">
        <v>12.269972801208496</v>
      </c>
      <c r="G50" s="120">
        <v>0</v>
      </c>
      <c r="H50" s="120">
        <v>19.060506820678711</v>
      </c>
    </row>
    <row r="51" spans="1:8" x14ac:dyDescent="0.25">
      <c r="A51" t="s">
        <v>12</v>
      </c>
      <c r="B51" s="34" t="str">
        <f t="shared" si="2"/>
        <v>Southport and Ormskirk Hospital NHS Trust</v>
      </c>
      <c r="C51" s="120">
        <v>30</v>
      </c>
      <c r="D51" s="120">
        <v>0</v>
      </c>
      <c r="E51" s="120">
        <v>0</v>
      </c>
      <c r="F51" s="120">
        <v>12.269972801208496</v>
      </c>
      <c r="G51" s="120">
        <v>0</v>
      </c>
      <c r="H51" s="120">
        <v>19.060506820678711</v>
      </c>
    </row>
    <row r="52" spans="1:8" x14ac:dyDescent="0.25">
      <c r="A52" t="s">
        <v>33</v>
      </c>
      <c r="B52" s="34" t="str">
        <f t="shared" si="2"/>
        <v>Chelsea and Westminster Hospital NHS Foundation Trust</v>
      </c>
      <c r="C52" s="120">
        <v>31</v>
      </c>
      <c r="D52" s="120">
        <v>0</v>
      </c>
      <c r="E52" s="120">
        <v>0</v>
      </c>
      <c r="F52" s="120">
        <v>12.101999282836914</v>
      </c>
      <c r="G52" s="120">
        <v>0</v>
      </c>
      <c r="H52" s="120">
        <v>18.714433670043945</v>
      </c>
    </row>
    <row r="53" spans="1:8" x14ac:dyDescent="0.25">
      <c r="A53" t="s">
        <v>37</v>
      </c>
      <c r="B53" s="34" t="str">
        <f t="shared" si="2"/>
        <v>Kettering General Hospital NHS Foundation Trust</v>
      </c>
      <c r="C53" s="120">
        <v>31</v>
      </c>
      <c r="D53" s="120">
        <v>13.622234344482422</v>
      </c>
      <c r="E53" s="120">
        <v>0</v>
      </c>
      <c r="F53" s="120">
        <v>12.101999282836914</v>
      </c>
      <c r="G53" s="120">
        <v>0</v>
      </c>
      <c r="H53" s="120">
        <v>18.714433670043945</v>
      </c>
    </row>
    <row r="54" spans="1:8" x14ac:dyDescent="0.25">
      <c r="A54" t="s">
        <v>107</v>
      </c>
      <c r="B54" s="34" t="str">
        <f t="shared" si="2"/>
        <v>Guy's and St Thomas' NHS Foundation Trust</v>
      </c>
      <c r="C54" s="120">
        <v>31</v>
      </c>
      <c r="D54" s="120">
        <v>8.0966920852661133</v>
      </c>
      <c r="E54" s="120">
        <v>0</v>
      </c>
      <c r="F54" s="120">
        <v>12.101999282836914</v>
      </c>
      <c r="G54" s="120">
        <v>0</v>
      </c>
      <c r="H54" s="120">
        <v>18.714433670043945</v>
      </c>
    </row>
    <row r="55" spans="1:8" x14ac:dyDescent="0.25">
      <c r="A55" t="s">
        <v>41</v>
      </c>
      <c r="B55" s="34" t="str">
        <f t="shared" si="2"/>
        <v>Milton Keynes University Hospital NHS Foundation Trust</v>
      </c>
      <c r="C55" s="120">
        <v>32</v>
      </c>
      <c r="D55" s="120">
        <v>4.0467877388000488</v>
      </c>
      <c r="E55" s="120">
        <v>0</v>
      </c>
      <c r="F55" s="120">
        <v>11.922934532165527</v>
      </c>
      <c r="G55" s="120">
        <v>0</v>
      </c>
      <c r="H55" s="120">
        <v>18.347028732299805</v>
      </c>
    </row>
    <row r="56" spans="1:8" x14ac:dyDescent="0.25">
      <c r="A56" t="s">
        <v>49</v>
      </c>
      <c r="B56" s="34" t="str">
        <f t="shared" si="2"/>
        <v>Great Western Hospitals NHS Foundation Trust</v>
      </c>
      <c r="C56" s="120">
        <v>33</v>
      </c>
      <c r="D56" s="120">
        <v>10.372499465942383</v>
      </c>
      <c r="E56" s="120">
        <v>0</v>
      </c>
      <c r="F56" s="120">
        <v>11.737325668334961</v>
      </c>
      <c r="G56" s="120">
        <v>0</v>
      </c>
      <c r="H56" s="120">
        <v>17.969390869140625</v>
      </c>
    </row>
    <row r="57" spans="1:8" x14ac:dyDescent="0.25">
      <c r="A57" t="s">
        <v>51</v>
      </c>
      <c r="B57" s="34" t="str">
        <f t="shared" si="2"/>
        <v>Northampton General Hospital NHS Trust</v>
      </c>
      <c r="C57" s="120">
        <v>33</v>
      </c>
      <c r="D57" s="120">
        <v>4.5780811309814453</v>
      </c>
      <c r="E57" s="120">
        <v>0</v>
      </c>
      <c r="F57" s="120">
        <v>11.737325668334961</v>
      </c>
      <c r="G57" s="120">
        <v>0</v>
      </c>
      <c r="H57" s="120">
        <v>17.969390869140625</v>
      </c>
    </row>
    <row r="58" spans="1:8" x14ac:dyDescent="0.25">
      <c r="A58" t="s">
        <v>125</v>
      </c>
      <c r="B58" s="34" t="str">
        <f t="shared" si="2"/>
        <v>Kingston Hospital NHS Foundation Trust</v>
      </c>
      <c r="C58" s="120">
        <v>34</v>
      </c>
      <c r="D58" s="120">
        <v>0</v>
      </c>
      <c r="E58" s="120">
        <v>0</v>
      </c>
      <c r="F58" s="120">
        <v>11.54853630065918</v>
      </c>
      <c r="G58" s="120">
        <v>0</v>
      </c>
      <c r="H58" s="120">
        <v>17.589157104492188</v>
      </c>
    </row>
    <row r="59" spans="1:8" x14ac:dyDescent="0.25">
      <c r="A59" t="s">
        <v>120</v>
      </c>
      <c r="B59" s="34" t="str">
        <f t="shared" si="2"/>
        <v>Ashford and St Peter's Hospitals NHS Foundation Trust</v>
      </c>
      <c r="C59" s="120">
        <v>34</v>
      </c>
      <c r="D59" s="120">
        <v>2.9575181007385254</v>
      </c>
      <c r="E59" s="120">
        <v>0</v>
      </c>
      <c r="F59" s="120">
        <v>11.54853630065918</v>
      </c>
      <c r="G59" s="120">
        <v>0</v>
      </c>
      <c r="H59" s="120">
        <v>17.589157104492188</v>
      </c>
    </row>
    <row r="60" spans="1:8" x14ac:dyDescent="0.25">
      <c r="A60" t="s">
        <v>57</v>
      </c>
      <c r="B60" s="34" t="str">
        <f t="shared" si="2"/>
        <v>East Lancashire Hospitals NHS Trust</v>
      </c>
      <c r="C60" s="120">
        <v>34</v>
      </c>
      <c r="D60" s="120">
        <v>4.2078619003295898</v>
      </c>
      <c r="E60" s="120">
        <v>0</v>
      </c>
      <c r="F60" s="120">
        <v>11.54853630065918</v>
      </c>
      <c r="G60" s="120">
        <v>0</v>
      </c>
      <c r="H60" s="120">
        <v>17.589157104492188</v>
      </c>
    </row>
    <row r="61" spans="1:8" x14ac:dyDescent="0.25">
      <c r="A61" t="s">
        <v>65</v>
      </c>
      <c r="B61" s="34" t="str">
        <f t="shared" si="2"/>
        <v>University Hospitals of Morecambe Bay NHS Foundation Trust</v>
      </c>
      <c r="C61" s="120">
        <v>35</v>
      </c>
      <c r="D61" s="120">
        <v>10.056440353393555</v>
      </c>
      <c r="E61" s="120">
        <v>0</v>
      </c>
      <c r="F61" s="120">
        <v>11.359054565429688</v>
      </c>
      <c r="G61" s="120">
        <v>0</v>
      </c>
      <c r="H61" s="120">
        <v>17.476594924926758</v>
      </c>
    </row>
    <row r="62" spans="1:8" x14ac:dyDescent="0.25">
      <c r="A62" t="s">
        <v>61</v>
      </c>
      <c r="B62" s="34" t="str">
        <f t="shared" si="2"/>
        <v>University Hospitals Coventry and Warwickshire NHS Trust</v>
      </c>
      <c r="C62" s="120">
        <v>36</v>
      </c>
      <c r="D62" s="120">
        <v>3.5066988468170166</v>
      </c>
      <c r="E62" s="120">
        <v>0</v>
      </c>
      <c r="F62" s="120">
        <v>11.298572540283203</v>
      </c>
      <c r="G62" s="120">
        <v>0</v>
      </c>
      <c r="H62" s="120">
        <v>17.481151580810547</v>
      </c>
    </row>
    <row r="63" spans="1:8" x14ac:dyDescent="0.25">
      <c r="A63" t="s">
        <v>84</v>
      </c>
      <c r="B63" s="34" t="str">
        <f t="shared" si="2"/>
        <v>County Durham and Darlington NHS Foundation Trust</v>
      </c>
      <c r="C63" s="120">
        <v>36</v>
      </c>
      <c r="D63" s="120">
        <v>4.1397137641906738</v>
      </c>
      <c r="E63" s="120">
        <v>0</v>
      </c>
      <c r="F63" s="120">
        <v>11.298572540283203</v>
      </c>
      <c r="G63" s="120">
        <v>0</v>
      </c>
      <c r="H63" s="120">
        <v>17.481151580810547</v>
      </c>
    </row>
    <row r="64" spans="1:8" x14ac:dyDescent="0.25">
      <c r="A64" t="s">
        <v>86</v>
      </c>
      <c r="B64" s="34" t="str">
        <f t="shared" si="2"/>
        <v>Blackpool Teaching Hospitals NHS Foundation Trust</v>
      </c>
      <c r="C64" s="120">
        <v>36</v>
      </c>
      <c r="D64" s="120">
        <v>10.363256454467773</v>
      </c>
      <c r="E64" s="120">
        <v>0</v>
      </c>
      <c r="F64" s="120">
        <v>11.298572540283203</v>
      </c>
      <c r="G64" s="120">
        <v>0</v>
      </c>
      <c r="H64" s="120">
        <v>17.481151580810547</v>
      </c>
    </row>
    <row r="65" spans="1:8" x14ac:dyDescent="0.25">
      <c r="A65" t="s">
        <v>6</v>
      </c>
      <c r="C65" s="120">
        <v>36</v>
      </c>
      <c r="D65" s="120"/>
      <c r="E65" s="120">
        <v>0</v>
      </c>
      <c r="F65" s="120">
        <v>11.298572540283203</v>
      </c>
      <c r="G65" s="120">
        <v>0</v>
      </c>
      <c r="H65" s="120">
        <v>17.481151580810547</v>
      </c>
    </row>
    <row r="66" spans="1:8" x14ac:dyDescent="0.25">
      <c r="A66" t="s">
        <v>16</v>
      </c>
      <c r="B66" s="34" t="str">
        <f t="shared" ref="B66:B80" si="3">VLOOKUP(A66,trust_lookup,2,0)</f>
        <v>West Hertfordshire Hospitals NHS Trust</v>
      </c>
      <c r="C66" s="120">
        <v>36</v>
      </c>
      <c r="D66" s="120">
        <v>2.3395750522613525</v>
      </c>
      <c r="E66" s="120">
        <v>0</v>
      </c>
      <c r="F66" s="120">
        <v>11.298572540283203</v>
      </c>
      <c r="G66" s="120">
        <v>0</v>
      </c>
      <c r="H66" s="120">
        <v>17.481151580810547</v>
      </c>
    </row>
    <row r="67" spans="1:8" x14ac:dyDescent="0.25">
      <c r="A67" t="s">
        <v>44</v>
      </c>
      <c r="B67" s="34" t="str">
        <f t="shared" si="3"/>
        <v>The Queen Elizabeth Hospital, King's Lynn, NHS Foundation Trust</v>
      </c>
      <c r="C67" s="120">
        <v>37</v>
      </c>
      <c r="D67" s="120">
        <v>7.185330867767334</v>
      </c>
      <c r="E67" s="120">
        <v>0</v>
      </c>
      <c r="F67" s="120">
        <v>11.34162425994873</v>
      </c>
      <c r="G67" s="120">
        <v>0</v>
      </c>
      <c r="H67" s="120">
        <v>17.402002334594727</v>
      </c>
    </row>
    <row r="68" spans="1:8" x14ac:dyDescent="0.25">
      <c r="A68" t="s">
        <v>18</v>
      </c>
      <c r="B68" s="34" t="str">
        <f t="shared" si="3"/>
        <v>Chesterfield Royal Hospital NHS Foundation Trust</v>
      </c>
      <c r="C68" s="120">
        <v>38</v>
      </c>
      <c r="D68" s="120">
        <v>0</v>
      </c>
      <c r="E68" s="120">
        <v>0</v>
      </c>
      <c r="F68" s="120">
        <v>11.34371280670166</v>
      </c>
      <c r="G68" s="120">
        <v>0</v>
      </c>
      <c r="H68" s="120">
        <v>17.26292610168457</v>
      </c>
    </row>
    <row r="69" spans="1:8" x14ac:dyDescent="0.25">
      <c r="A69" t="s">
        <v>60</v>
      </c>
      <c r="B69" s="34" t="str">
        <f t="shared" si="3"/>
        <v>Royal United Hospitals Bath NHS Foundation Trust</v>
      </c>
      <c r="C69" s="120">
        <v>39</v>
      </c>
      <c r="D69" s="120">
        <v>1.9739850759506226</v>
      </c>
      <c r="E69" s="120">
        <v>0</v>
      </c>
      <c r="F69" s="120">
        <v>11.313965797424316</v>
      </c>
      <c r="G69" s="120">
        <v>0</v>
      </c>
      <c r="H69" s="120">
        <v>17.08134651184082</v>
      </c>
    </row>
    <row r="70" spans="1:8" x14ac:dyDescent="0.25">
      <c r="A70" t="s">
        <v>17</v>
      </c>
      <c r="B70" s="34" t="str">
        <f t="shared" si="3"/>
        <v>South Tyneside and Sunderland NHS Foundation Trust</v>
      </c>
      <c r="C70" s="120">
        <v>39</v>
      </c>
      <c r="D70" s="120">
        <v>0</v>
      </c>
      <c r="E70" s="120">
        <v>0</v>
      </c>
      <c r="F70" s="120">
        <v>11.313965797424316</v>
      </c>
      <c r="G70" s="120">
        <v>0</v>
      </c>
      <c r="H70" s="120">
        <v>17.08134651184082</v>
      </c>
    </row>
    <row r="71" spans="1:8" x14ac:dyDescent="0.25">
      <c r="A71" t="s">
        <v>64</v>
      </c>
      <c r="B71" s="34" t="str">
        <f t="shared" si="3"/>
        <v>Buckinghamshire Healthcare NHS Trust</v>
      </c>
      <c r="C71" s="120">
        <v>40</v>
      </c>
      <c r="D71" s="120">
        <v>6.9523682594299316</v>
      </c>
      <c r="E71" s="120">
        <v>0</v>
      </c>
      <c r="F71" s="120">
        <v>11.259548187255859</v>
      </c>
      <c r="G71" s="120">
        <v>0</v>
      </c>
      <c r="H71" s="120">
        <v>16.870109558105469</v>
      </c>
    </row>
    <row r="72" spans="1:8" x14ac:dyDescent="0.25">
      <c r="A72" t="s">
        <v>53</v>
      </c>
      <c r="B72" s="34" t="str">
        <f t="shared" si="3"/>
        <v>Bradford Teaching Hospitals NHS Foundation Trust</v>
      </c>
      <c r="C72" s="120">
        <v>41</v>
      </c>
      <c r="D72" s="120">
        <v>2.578082799911499</v>
      </c>
      <c r="E72" s="120">
        <v>0</v>
      </c>
      <c r="F72" s="120">
        <v>11.186111450195313</v>
      </c>
      <c r="G72" s="120">
        <v>0</v>
      </c>
      <c r="H72" s="120">
        <v>16.638725280761719</v>
      </c>
    </row>
    <row r="73" spans="1:8" x14ac:dyDescent="0.25">
      <c r="A73" t="s">
        <v>19</v>
      </c>
      <c r="B73" s="34" t="str">
        <f t="shared" si="3"/>
        <v>Doncaster and Bassetlaw Teaching Hospitals NHS Foundation Trust</v>
      </c>
      <c r="C73" s="120">
        <v>42</v>
      </c>
      <c r="D73" s="120">
        <v>13.211980819702148</v>
      </c>
      <c r="E73" s="120">
        <v>0</v>
      </c>
      <c r="F73" s="120">
        <v>11.098130226135254</v>
      </c>
      <c r="G73" s="120">
        <v>0</v>
      </c>
      <c r="H73" s="120">
        <v>16.394260406494141</v>
      </c>
    </row>
    <row r="74" spans="1:8" x14ac:dyDescent="0.25">
      <c r="A74" t="s">
        <v>99</v>
      </c>
      <c r="B74" s="34" t="str">
        <f t="shared" si="3"/>
        <v>Lancashire Teaching Hospitals NHS Foundation Trust</v>
      </c>
      <c r="C74" s="120">
        <v>42</v>
      </c>
      <c r="D74" s="120">
        <v>5.2450261116027832</v>
      </c>
      <c r="E74" s="120">
        <v>0</v>
      </c>
      <c r="F74" s="120">
        <v>11.098130226135254</v>
      </c>
      <c r="G74" s="120">
        <v>0</v>
      </c>
      <c r="H74" s="120">
        <v>16.394260406494141</v>
      </c>
    </row>
    <row r="75" spans="1:8" x14ac:dyDescent="0.25">
      <c r="A75" t="s">
        <v>101</v>
      </c>
      <c r="B75" s="34" t="str">
        <f t="shared" si="3"/>
        <v>East and North Hertfordshire NHS Trust</v>
      </c>
      <c r="C75" s="120">
        <v>42</v>
      </c>
      <c r="D75" s="120">
        <v>2.0448553562164307</v>
      </c>
      <c r="E75" s="120">
        <v>0</v>
      </c>
      <c r="F75" s="120">
        <v>11.098130226135254</v>
      </c>
      <c r="G75" s="120">
        <v>0</v>
      </c>
      <c r="H75" s="120">
        <v>16.394260406494141</v>
      </c>
    </row>
    <row r="76" spans="1:8" x14ac:dyDescent="0.25">
      <c r="A76" t="s">
        <v>26</v>
      </c>
      <c r="B76" s="34" t="str">
        <f t="shared" si="3"/>
        <v>King's College Hospital NHS Foundation Trust</v>
      </c>
      <c r="C76" s="120">
        <v>43</v>
      </c>
      <c r="D76" s="120">
        <v>6.36669921875</v>
      </c>
      <c r="E76" s="120">
        <v>0</v>
      </c>
      <c r="F76" s="120">
        <v>10.999155044555664</v>
      </c>
      <c r="G76" s="120">
        <v>0</v>
      </c>
      <c r="H76" s="120">
        <v>16.141969680786133</v>
      </c>
    </row>
    <row r="77" spans="1:8" x14ac:dyDescent="0.25">
      <c r="A77" t="s">
        <v>63</v>
      </c>
      <c r="B77" s="34" t="str">
        <f t="shared" si="3"/>
        <v>St George's University Hospitals NHS Foundation Trust</v>
      </c>
      <c r="C77" s="120">
        <v>43</v>
      </c>
      <c r="D77" s="120">
        <v>3.5864017009735107</v>
      </c>
      <c r="E77" s="120">
        <v>0</v>
      </c>
      <c r="F77" s="120">
        <v>10.999155044555664</v>
      </c>
      <c r="G77" s="120">
        <v>0</v>
      </c>
      <c r="H77" s="120">
        <v>16.141969680786133</v>
      </c>
    </row>
    <row r="78" spans="1:8" x14ac:dyDescent="0.25">
      <c r="A78" t="s">
        <v>91</v>
      </c>
      <c r="B78" s="34" t="str">
        <f t="shared" si="3"/>
        <v>Royal Free London NHS Foundation Trust</v>
      </c>
      <c r="C78" s="120">
        <v>43</v>
      </c>
      <c r="D78" s="120">
        <v>0</v>
      </c>
      <c r="E78" s="120">
        <v>0</v>
      </c>
      <c r="F78" s="120">
        <v>10.999155044555664</v>
      </c>
      <c r="G78" s="120">
        <v>0</v>
      </c>
      <c r="H78" s="120">
        <v>16.141969680786133</v>
      </c>
    </row>
    <row r="79" spans="1:8" x14ac:dyDescent="0.25">
      <c r="A79" t="s">
        <v>79</v>
      </c>
      <c r="B79" s="34" t="str">
        <f t="shared" si="3"/>
        <v>Northumbria Healthcare NHS Foundation Trust</v>
      </c>
      <c r="C79" s="120">
        <v>43</v>
      </c>
      <c r="D79" s="120">
        <v>2.2843689918518066</v>
      </c>
      <c r="E79" s="120">
        <v>0</v>
      </c>
      <c r="F79" s="120">
        <v>10.999155044555664</v>
      </c>
      <c r="G79" s="120">
        <v>0</v>
      </c>
      <c r="H79" s="120">
        <v>16.141969680786133</v>
      </c>
    </row>
    <row r="80" spans="1:8" x14ac:dyDescent="0.25">
      <c r="A80" t="s">
        <v>21</v>
      </c>
      <c r="B80" s="34" t="str">
        <f t="shared" si="3"/>
        <v>Liverpool University Hospitals NHS Foundation Trust</v>
      </c>
      <c r="C80" s="120">
        <v>45</v>
      </c>
      <c r="D80" s="120">
        <v>0</v>
      </c>
      <c r="E80" s="120">
        <v>0</v>
      </c>
      <c r="F80" s="120">
        <v>10.77897834777832</v>
      </c>
      <c r="G80" s="120">
        <v>0</v>
      </c>
      <c r="H80" s="120">
        <v>15.864960670471191</v>
      </c>
    </row>
    <row r="81" spans="1:8" x14ac:dyDescent="0.25">
      <c r="A81" t="s">
        <v>6</v>
      </c>
      <c r="C81" s="120">
        <v>46</v>
      </c>
      <c r="D81" s="120"/>
      <c r="E81" s="120">
        <v>0</v>
      </c>
      <c r="F81" s="120">
        <v>10.661840438842773</v>
      </c>
      <c r="G81" s="120">
        <v>0</v>
      </c>
      <c r="H81" s="120">
        <v>15.857924461364746</v>
      </c>
    </row>
    <row r="82" spans="1:8" x14ac:dyDescent="0.25">
      <c r="A82" t="s">
        <v>88</v>
      </c>
      <c r="B82" s="34" t="str">
        <f>VLOOKUP(A82,trust_lookup,2,0)</f>
        <v>Barking, Havering and Redbridge University Hospitals NHS Trust</v>
      </c>
      <c r="C82" s="120">
        <v>46</v>
      </c>
      <c r="D82" s="120">
        <v>12.237176895141602</v>
      </c>
      <c r="E82" s="120">
        <v>0</v>
      </c>
      <c r="F82" s="120">
        <v>10.661840438842773</v>
      </c>
      <c r="G82" s="120">
        <v>0</v>
      </c>
      <c r="H82" s="120">
        <v>15.857924461364746</v>
      </c>
    </row>
    <row r="83" spans="1:8" x14ac:dyDescent="0.25">
      <c r="A83" t="s">
        <v>52</v>
      </c>
      <c r="B83" s="34" t="str">
        <f>VLOOKUP(A83,trust_lookup,2,0)</f>
        <v>Hampshire Hospitals NHS Foundation Trust</v>
      </c>
      <c r="C83" s="120">
        <v>50</v>
      </c>
      <c r="D83" s="120">
        <v>0</v>
      </c>
      <c r="E83" s="120">
        <v>0</v>
      </c>
      <c r="F83" s="120">
        <v>10.475614547729492</v>
      </c>
      <c r="G83" s="120">
        <v>0</v>
      </c>
      <c r="H83" s="120">
        <v>15.444365501403809</v>
      </c>
    </row>
    <row r="84" spans="1:8" x14ac:dyDescent="0.25">
      <c r="A84" t="s">
        <v>80</v>
      </c>
      <c r="B84" s="34" t="str">
        <f>VLOOKUP(A84,trust_lookup,2,0)</f>
        <v>Mid Yorkshire Hospitals NHS Trust</v>
      </c>
      <c r="C84" s="120">
        <v>54</v>
      </c>
      <c r="D84" s="120">
        <v>2.3587572574615479</v>
      </c>
      <c r="E84" s="120">
        <v>0</v>
      </c>
      <c r="F84" s="120">
        <v>10.350858688354492</v>
      </c>
      <c r="G84" s="120">
        <v>0</v>
      </c>
      <c r="H84" s="120">
        <v>14.757680892944336</v>
      </c>
    </row>
    <row r="85" spans="1:8" x14ac:dyDescent="0.25">
      <c r="A85" t="s">
        <v>103</v>
      </c>
      <c r="B85" s="34" t="str">
        <f>VLOOKUP(A85,trust_lookup,2,0)</f>
        <v>Leeds Teaching Hospitals NHS Trust</v>
      </c>
      <c r="C85" s="120">
        <v>55</v>
      </c>
      <c r="D85" s="120">
        <v>8.9900722503662109</v>
      </c>
      <c r="E85" s="120">
        <v>0</v>
      </c>
      <c r="F85" s="120">
        <v>10.291523933410645</v>
      </c>
      <c r="G85" s="120">
        <v>0</v>
      </c>
      <c r="H85" s="120">
        <v>14.649021148681641</v>
      </c>
    </row>
    <row r="86" spans="1:8" x14ac:dyDescent="0.25">
      <c r="A86" t="s">
        <v>76</v>
      </c>
      <c r="B86" s="34" t="str">
        <f>VLOOKUP(A86,trust_lookup,2,0)</f>
        <v>East Sussex Healthcare NHS Trust</v>
      </c>
      <c r="C86" s="120">
        <v>55</v>
      </c>
      <c r="D86" s="120">
        <v>5.2089295387268066</v>
      </c>
      <c r="E86" s="120">
        <v>0</v>
      </c>
      <c r="F86" s="120">
        <v>10.291523933410645</v>
      </c>
      <c r="G86" s="120">
        <v>0</v>
      </c>
      <c r="H86" s="120">
        <v>14.649021148681641</v>
      </c>
    </row>
    <row r="87" spans="1:8" x14ac:dyDescent="0.25">
      <c r="A87" t="s">
        <v>6</v>
      </c>
      <c r="C87" s="120">
        <v>56</v>
      </c>
      <c r="D87" s="120"/>
      <c r="E87" s="120">
        <v>0</v>
      </c>
      <c r="F87" s="120">
        <v>10.22503662109375</v>
      </c>
      <c r="G87" s="120">
        <v>0</v>
      </c>
      <c r="H87" s="120">
        <v>14.66231632232666</v>
      </c>
    </row>
    <row r="88" spans="1:8" x14ac:dyDescent="0.25">
      <c r="A88" t="s">
        <v>104</v>
      </c>
      <c r="B88" s="34" t="str">
        <f t="shared" ref="B88:B102" si="4">VLOOKUP(A88,trust_lookup,2,0)</f>
        <v>University Hospitals Bristol and Weston NHS Foundation Trust</v>
      </c>
      <c r="C88" s="120">
        <v>56</v>
      </c>
      <c r="D88" s="120">
        <v>5.6641950607299805</v>
      </c>
      <c r="E88" s="120">
        <v>0</v>
      </c>
      <c r="F88" s="120">
        <v>10.22503662109375</v>
      </c>
      <c r="G88" s="120">
        <v>0</v>
      </c>
      <c r="H88" s="120">
        <v>14.66231632232666</v>
      </c>
    </row>
    <row r="89" spans="1:8" x14ac:dyDescent="0.25">
      <c r="A89" t="s">
        <v>87</v>
      </c>
      <c r="B89" s="34" t="str">
        <f t="shared" si="4"/>
        <v>Manchester University NHS Foundation Trust</v>
      </c>
      <c r="C89" s="120">
        <v>56</v>
      </c>
      <c r="D89" s="120">
        <v>0</v>
      </c>
      <c r="E89" s="120">
        <v>0</v>
      </c>
      <c r="F89" s="120">
        <v>10.22503662109375</v>
      </c>
      <c r="G89" s="120">
        <v>0</v>
      </c>
      <c r="H89" s="120">
        <v>14.66231632232666</v>
      </c>
    </row>
    <row r="90" spans="1:8" x14ac:dyDescent="0.25">
      <c r="A90" t="s">
        <v>249</v>
      </c>
      <c r="B90" s="34" t="str">
        <f t="shared" si="4"/>
        <v>Somerset NHS Foundation Trust</v>
      </c>
      <c r="C90" s="120">
        <v>56</v>
      </c>
      <c r="D90" s="120">
        <v>2.3757448196411133</v>
      </c>
      <c r="E90" s="120">
        <v>0</v>
      </c>
      <c r="F90" s="120">
        <v>10.22503662109375</v>
      </c>
      <c r="G90" s="120">
        <v>0</v>
      </c>
      <c r="H90" s="120">
        <v>14.66231632232666</v>
      </c>
    </row>
    <row r="91" spans="1:8" x14ac:dyDescent="0.25">
      <c r="A91" t="s">
        <v>59</v>
      </c>
      <c r="B91" s="34" t="str">
        <f t="shared" si="4"/>
        <v>Calderdale and Huddersfield NHS Foundation Trust</v>
      </c>
      <c r="C91" s="120">
        <v>57</v>
      </c>
      <c r="D91" s="120">
        <v>5.7705082893371582</v>
      </c>
      <c r="E91" s="120">
        <v>0</v>
      </c>
      <c r="F91" s="120">
        <v>10.152862548828125</v>
      </c>
      <c r="G91" s="120">
        <v>0</v>
      </c>
      <c r="H91" s="120">
        <v>14.63914966583252</v>
      </c>
    </row>
    <row r="92" spans="1:8" x14ac:dyDescent="0.25">
      <c r="A92" t="s">
        <v>97</v>
      </c>
      <c r="B92" s="34" t="str">
        <f t="shared" si="4"/>
        <v>Royal Cornwall Hospitals NHS Trust</v>
      </c>
      <c r="C92" s="120">
        <v>57</v>
      </c>
      <c r="D92" s="120">
        <v>3.4258041381835938</v>
      </c>
      <c r="E92" s="120">
        <v>0</v>
      </c>
      <c r="F92" s="120">
        <v>10.152862548828125</v>
      </c>
      <c r="G92" s="120">
        <v>0</v>
      </c>
      <c r="H92" s="120">
        <v>14.63914966583252</v>
      </c>
    </row>
    <row r="93" spans="1:8" x14ac:dyDescent="0.25">
      <c r="A93" t="s">
        <v>72</v>
      </c>
      <c r="B93" s="34" t="str">
        <f t="shared" si="4"/>
        <v>Royal Devon and Exeter NHS Foundation Trust</v>
      </c>
      <c r="C93" s="120">
        <v>57</v>
      </c>
      <c r="D93" s="120">
        <v>0</v>
      </c>
      <c r="E93" s="120">
        <v>0</v>
      </c>
      <c r="F93" s="120">
        <v>10.152862548828125</v>
      </c>
      <c r="G93" s="120">
        <v>0</v>
      </c>
      <c r="H93" s="120">
        <v>14.63914966583252</v>
      </c>
    </row>
    <row r="94" spans="1:8" x14ac:dyDescent="0.25">
      <c r="A94" t="s">
        <v>109</v>
      </c>
      <c r="B94" s="34" t="str">
        <f t="shared" si="4"/>
        <v>The Royal Marsden NHS Foundation Trust</v>
      </c>
      <c r="C94" s="120">
        <v>59</v>
      </c>
      <c r="D94" s="120">
        <v>2.1788392066955566</v>
      </c>
      <c r="E94" s="120">
        <v>0</v>
      </c>
      <c r="F94" s="120">
        <v>9.9961490631103516</v>
      </c>
      <c r="G94" s="120">
        <v>0</v>
      </c>
      <c r="H94" s="120">
        <v>14.512191772460938</v>
      </c>
    </row>
    <row r="95" spans="1:8" x14ac:dyDescent="0.25">
      <c r="A95" t="s">
        <v>68</v>
      </c>
      <c r="B95" s="34" t="str">
        <f t="shared" si="4"/>
        <v>York and Scarborough Teaching Hospitals NHS Foundation Trust</v>
      </c>
      <c r="C95" s="120">
        <v>60</v>
      </c>
      <c r="D95" s="120">
        <v>5.0286202430725098</v>
      </c>
      <c r="E95" s="120">
        <v>0</v>
      </c>
      <c r="F95" s="120">
        <v>9.9134883880615234</v>
      </c>
      <c r="G95" s="120">
        <v>0</v>
      </c>
      <c r="H95" s="120">
        <v>14.419339179992676</v>
      </c>
    </row>
    <row r="96" spans="1:8" x14ac:dyDescent="0.25">
      <c r="A96" t="s">
        <v>96</v>
      </c>
      <c r="B96" s="34" t="str">
        <f t="shared" si="4"/>
        <v>Imperial College Healthcare NHS Trust</v>
      </c>
      <c r="C96" s="120">
        <v>60</v>
      </c>
      <c r="D96" s="120">
        <v>4.6284856796264648</v>
      </c>
      <c r="E96" s="120">
        <v>0</v>
      </c>
      <c r="F96" s="120">
        <v>9.9134883880615234</v>
      </c>
      <c r="G96" s="120">
        <v>0</v>
      </c>
      <c r="H96" s="120">
        <v>14.419339179992676</v>
      </c>
    </row>
    <row r="97" spans="1:8" x14ac:dyDescent="0.25">
      <c r="A97" t="s">
        <v>93</v>
      </c>
      <c r="B97" s="34" t="str">
        <f t="shared" si="4"/>
        <v>The Newcastle Upon Tyne Hospitals NHS Foundation Trust</v>
      </c>
      <c r="C97" s="120">
        <v>61</v>
      </c>
      <c r="D97" s="120">
        <v>9.5000839233398438</v>
      </c>
      <c r="E97" s="120">
        <v>0</v>
      </c>
      <c r="F97" s="120">
        <v>9.8289604187011719</v>
      </c>
      <c r="G97" s="120">
        <v>0</v>
      </c>
      <c r="H97" s="120">
        <v>14.312460899353027</v>
      </c>
    </row>
    <row r="98" spans="1:8" x14ac:dyDescent="0.25">
      <c r="A98" t="s">
        <v>74</v>
      </c>
      <c r="B98" s="34" t="str">
        <f t="shared" si="4"/>
        <v>Worcestershire Acute Hospitals NHS Trust</v>
      </c>
      <c r="C98" s="120">
        <v>62</v>
      </c>
      <c r="D98" s="120">
        <v>7.3473997116088867</v>
      </c>
      <c r="E98" s="120">
        <v>0</v>
      </c>
      <c r="F98" s="120">
        <v>9.8428440093994141</v>
      </c>
      <c r="G98" s="120">
        <v>0</v>
      </c>
      <c r="H98" s="120">
        <v>14.194731712341309</v>
      </c>
    </row>
    <row r="99" spans="1:8" x14ac:dyDescent="0.25">
      <c r="A99" t="s">
        <v>85</v>
      </c>
      <c r="B99" s="34" t="str">
        <f t="shared" si="4"/>
        <v>South Tees Hospitals NHS Foundation Trust</v>
      </c>
      <c r="C99" s="120">
        <v>62</v>
      </c>
      <c r="D99" s="120">
        <v>1.5603924989700317</v>
      </c>
      <c r="E99" s="120">
        <v>0</v>
      </c>
      <c r="F99" s="120">
        <v>9.8428440093994141</v>
      </c>
      <c r="G99" s="120">
        <v>0</v>
      </c>
      <c r="H99" s="120">
        <v>14.194731712341309</v>
      </c>
    </row>
    <row r="100" spans="1:8" x14ac:dyDescent="0.25">
      <c r="A100" t="s">
        <v>105</v>
      </c>
      <c r="B100" s="34" t="str">
        <f t="shared" si="4"/>
        <v>Barts Health NHS Trust</v>
      </c>
      <c r="C100" s="120">
        <v>65</v>
      </c>
      <c r="D100" s="120">
        <v>10.292532920837402</v>
      </c>
      <c r="E100" s="120">
        <v>0</v>
      </c>
      <c r="F100" s="120">
        <v>9.8326530456542969</v>
      </c>
      <c r="G100" s="120">
        <v>0</v>
      </c>
      <c r="H100" s="120">
        <v>13.799829483032227</v>
      </c>
    </row>
    <row r="101" spans="1:8" x14ac:dyDescent="0.25">
      <c r="A101" t="s">
        <v>32</v>
      </c>
      <c r="B101" s="34" t="str">
        <f t="shared" si="4"/>
        <v>Bedfordshire Hospitals NHS Foundation Trust</v>
      </c>
      <c r="C101" s="120">
        <v>65</v>
      </c>
      <c r="D101" s="120">
        <v>0</v>
      </c>
      <c r="E101" s="120">
        <v>0</v>
      </c>
      <c r="F101" s="120">
        <v>9.8326530456542969</v>
      </c>
      <c r="G101" s="120">
        <v>0</v>
      </c>
      <c r="H101" s="120">
        <v>13.799829483032227</v>
      </c>
    </row>
    <row r="102" spans="1:8" x14ac:dyDescent="0.25">
      <c r="A102" t="s">
        <v>83</v>
      </c>
      <c r="B102" s="34" t="str">
        <f t="shared" si="4"/>
        <v>United Lincolnshire Hospitals NHS Trust</v>
      </c>
      <c r="C102" s="120">
        <v>66</v>
      </c>
      <c r="D102" s="120">
        <v>13.433338165283203</v>
      </c>
      <c r="E102" s="120">
        <v>0</v>
      </c>
      <c r="F102" s="120">
        <v>9.8078269958496094</v>
      </c>
      <c r="G102" s="120">
        <v>0</v>
      </c>
      <c r="H102" s="120">
        <v>13.719876289367676</v>
      </c>
    </row>
    <row r="103" spans="1:8" x14ac:dyDescent="0.25">
      <c r="A103" t="s">
        <v>6</v>
      </c>
      <c r="C103" s="120">
        <v>66</v>
      </c>
      <c r="D103" s="120"/>
      <c r="E103" s="120">
        <v>0</v>
      </c>
      <c r="F103" s="120">
        <v>9.8078269958496094</v>
      </c>
      <c r="G103" s="120">
        <v>0</v>
      </c>
      <c r="H103" s="120">
        <v>13.719876289367676</v>
      </c>
    </row>
    <row r="104" spans="1:8" x14ac:dyDescent="0.25">
      <c r="A104" t="s">
        <v>62</v>
      </c>
      <c r="B104" s="34" t="str">
        <f t="shared" ref="B104:B111" si="5">VLOOKUP(A104,trust_lookup,2,0)</f>
        <v>Cambridge University Hospitals NHS Foundation Trust</v>
      </c>
      <c r="C104" s="120">
        <v>68</v>
      </c>
      <c r="D104" s="120">
        <v>7.7049527168273926</v>
      </c>
      <c r="E104" s="120">
        <v>0</v>
      </c>
      <c r="F104" s="120">
        <v>9.7354936599731445</v>
      </c>
      <c r="G104" s="120">
        <v>0</v>
      </c>
      <c r="H104" s="120">
        <v>13.71287727355957</v>
      </c>
    </row>
    <row r="105" spans="1:8" x14ac:dyDescent="0.25">
      <c r="A105" t="s">
        <v>78</v>
      </c>
      <c r="B105" s="34" t="str">
        <f t="shared" si="5"/>
        <v>Hull University Teaching Hospitals NHS Trust</v>
      </c>
      <c r="C105" s="120">
        <v>68</v>
      </c>
      <c r="D105" s="120">
        <v>6.0475072860717773</v>
      </c>
      <c r="E105" s="120">
        <v>0</v>
      </c>
      <c r="F105" s="120">
        <v>9.7354936599731445</v>
      </c>
      <c r="G105" s="120">
        <v>0</v>
      </c>
      <c r="H105" s="120">
        <v>13.71287727355957</v>
      </c>
    </row>
    <row r="106" spans="1:8" x14ac:dyDescent="0.25">
      <c r="A106" t="s">
        <v>112</v>
      </c>
      <c r="B106" s="34" t="str">
        <f t="shared" si="5"/>
        <v>The Christie NHS Foundation Trust</v>
      </c>
      <c r="C106" s="120">
        <v>68</v>
      </c>
      <c r="D106" s="120">
        <v>3.502899169921875</v>
      </c>
      <c r="E106" s="120">
        <v>0</v>
      </c>
      <c r="F106" s="120">
        <v>9.7354936599731445</v>
      </c>
      <c r="G106" s="120">
        <v>0</v>
      </c>
      <c r="H106" s="120">
        <v>13.71287727355957</v>
      </c>
    </row>
    <row r="107" spans="1:8" x14ac:dyDescent="0.25">
      <c r="A107" t="s">
        <v>75</v>
      </c>
      <c r="B107" s="34" t="str">
        <f t="shared" si="5"/>
        <v>University Hospital Southampton NHS Foundation Trust</v>
      </c>
      <c r="C107" s="120">
        <v>72</v>
      </c>
      <c r="D107" s="120">
        <v>6.5006108283996582</v>
      </c>
      <c r="E107" s="120">
        <v>0</v>
      </c>
      <c r="F107" s="120">
        <v>9.5301342010498047</v>
      </c>
      <c r="G107" s="120">
        <v>0</v>
      </c>
      <c r="H107" s="120">
        <v>13.476003646850586</v>
      </c>
    </row>
    <row r="108" spans="1:8" x14ac:dyDescent="0.25">
      <c r="A108" t="s">
        <v>98</v>
      </c>
      <c r="B108" s="34" t="str">
        <f t="shared" si="5"/>
        <v>University Hospitals of North Midlands NHS Trust</v>
      </c>
      <c r="C108" s="120">
        <v>73</v>
      </c>
      <c r="D108" s="120">
        <v>6.4127445220947266</v>
      </c>
      <c r="E108" s="120">
        <v>0</v>
      </c>
      <c r="F108" s="120">
        <v>9.4707698822021484</v>
      </c>
      <c r="G108" s="120">
        <v>0</v>
      </c>
      <c r="H108" s="120">
        <v>13.388458251953125</v>
      </c>
    </row>
    <row r="109" spans="1:8" x14ac:dyDescent="0.25">
      <c r="A109" t="s">
        <v>102</v>
      </c>
      <c r="B109" s="34" t="str">
        <f t="shared" si="5"/>
        <v>University Hospitals of Leicester NHS Trust</v>
      </c>
      <c r="C109" s="120">
        <v>73</v>
      </c>
      <c r="D109" s="120">
        <v>1.7988260984420776</v>
      </c>
      <c r="E109" s="120">
        <v>0</v>
      </c>
      <c r="F109" s="120">
        <v>9.4707698822021484</v>
      </c>
      <c r="G109" s="120">
        <v>0</v>
      </c>
      <c r="H109" s="120">
        <v>13.388458251953125</v>
      </c>
    </row>
    <row r="110" spans="1:8" x14ac:dyDescent="0.25">
      <c r="A110" t="s">
        <v>71</v>
      </c>
      <c r="B110" s="34" t="str">
        <f t="shared" si="5"/>
        <v>East Kent Hospitals University NHS Foundation Trust</v>
      </c>
      <c r="C110" s="120">
        <v>73</v>
      </c>
      <c r="D110" s="120">
        <v>0.88778126239776611</v>
      </c>
      <c r="E110" s="120">
        <v>0</v>
      </c>
      <c r="F110" s="120">
        <v>9.4707698822021484</v>
      </c>
      <c r="G110" s="120">
        <v>0</v>
      </c>
      <c r="H110" s="120">
        <v>13.388458251953125</v>
      </c>
    </row>
    <row r="111" spans="1:8" x14ac:dyDescent="0.25">
      <c r="A111" t="s">
        <v>110</v>
      </c>
      <c r="B111" s="34" t="str">
        <f t="shared" si="5"/>
        <v>Sheffield Teaching Hospitals NHS Foundation Trust</v>
      </c>
      <c r="C111" s="120">
        <v>74</v>
      </c>
      <c r="D111" s="120">
        <v>6.5611248016357422</v>
      </c>
      <c r="E111" s="120">
        <v>0</v>
      </c>
      <c r="F111" s="120">
        <v>9.409358024597168</v>
      </c>
      <c r="G111" s="120">
        <v>0</v>
      </c>
      <c r="H111" s="120">
        <v>13.293795585632324</v>
      </c>
    </row>
    <row r="112" spans="1:8" x14ac:dyDescent="0.25">
      <c r="A112" t="s">
        <v>6</v>
      </c>
      <c r="C112" s="120">
        <v>76</v>
      </c>
      <c r="D112" s="120"/>
      <c r="E112" s="120">
        <v>0</v>
      </c>
      <c r="F112" s="120">
        <v>9.3775844573974609</v>
      </c>
      <c r="G112" s="120">
        <v>0</v>
      </c>
      <c r="H112" s="120">
        <v>13.08889102935791</v>
      </c>
    </row>
    <row r="113" spans="1:8" x14ac:dyDescent="0.25">
      <c r="A113" t="s">
        <v>47</v>
      </c>
      <c r="B113" s="34" t="str">
        <f>VLOOKUP(A113,trust_lookup,2,0)</f>
        <v>Frimley Health NHS Foundation Trust</v>
      </c>
      <c r="C113" s="120">
        <v>76</v>
      </c>
      <c r="D113" s="120">
        <v>5.1450066566467285</v>
      </c>
      <c r="E113" s="120">
        <v>0</v>
      </c>
      <c r="F113" s="120">
        <v>9.3775844573974609</v>
      </c>
      <c r="G113" s="120">
        <v>0</v>
      </c>
      <c r="H113" s="120">
        <v>13.08889102935791</v>
      </c>
    </row>
    <row r="114" spans="1:8" x14ac:dyDescent="0.25">
      <c r="A114" t="s">
        <v>94</v>
      </c>
      <c r="B114" s="34" t="str">
        <f>VLOOKUP(A114,trust_lookup,2,0)</f>
        <v>Gloucestershire Hospitals NHS Foundation Trust</v>
      </c>
      <c r="C114" s="120">
        <v>76</v>
      </c>
      <c r="D114" s="120">
        <v>4.2009382247924805</v>
      </c>
      <c r="E114" s="120">
        <v>0</v>
      </c>
      <c r="F114" s="120">
        <v>9.3775844573974609</v>
      </c>
      <c r="G114" s="120">
        <v>0</v>
      </c>
      <c r="H114" s="120">
        <v>13.08889102935791</v>
      </c>
    </row>
    <row r="115" spans="1:8" x14ac:dyDescent="0.25">
      <c r="A115" t="s">
        <v>288</v>
      </c>
      <c r="B115" s="34" t="str">
        <f>VLOOKUP(A115,trust_lookup,2,0)</f>
        <v>University Hospitals Dorset NHS Foundation Trust</v>
      </c>
      <c r="C115" s="120">
        <v>79</v>
      </c>
      <c r="D115" s="120">
        <v>9.9413957595825195</v>
      </c>
      <c r="E115" s="120">
        <v>4.8971030861139297E-2</v>
      </c>
      <c r="F115" s="120">
        <v>9.3626394271850586</v>
      </c>
      <c r="G115" s="120">
        <v>0</v>
      </c>
      <c r="H115" s="120">
        <v>12.979849815368652</v>
      </c>
    </row>
    <row r="116" spans="1:8" x14ac:dyDescent="0.25">
      <c r="A116" t="s">
        <v>82</v>
      </c>
      <c r="B116" s="34" t="str">
        <f>VLOOKUP(A116,trust_lookup,2,0)</f>
        <v>East Suffolk and North Essex NHS Foundation Trust</v>
      </c>
      <c r="C116" s="120">
        <v>84</v>
      </c>
      <c r="D116" s="120">
        <v>1.8497409820556641</v>
      </c>
      <c r="E116" s="120">
        <v>0.13345795869827271</v>
      </c>
      <c r="F116" s="120">
        <v>9.2166900634765625</v>
      </c>
      <c r="G116" s="120">
        <v>0</v>
      </c>
      <c r="H116" s="120">
        <v>12.758920669555664</v>
      </c>
    </row>
    <row r="117" spans="1:8" x14ac:dyDescent="0.25">
      <c r="A117" t="s">
        <v>6</v>
      </c>
      <c r="C117" s="120">
        <v>86</v>
      </c>
      <c r="D117" s="120"/>
      <c r="E117" s="120">
        <v>0.16800077259540558</v>
      </c>
      <c r="F117" s="120">
        <v>9.1329755783081055</v>
      </c>
      <c r="G117" s="120">
        <v>0</v>
      </c>
      <c r="H117" s="120">
        <v>12.612311363220215</v>
      </c>
    </row>
    <row r="118" spans="1:8" x14ac:dyDescent="0.25">
      <c r="A118" t="s">
        <v>92</v>
      </c>
      <c r="B118" s="34" t="str">
        <f>VLOOKUP(A118,trust_lookup,2,0)</f>
        <v>University Hospitals of Derby and Burton NHS Foundation Trust</v>
      </c>
      <c r="C118" s="120">
        <v>87</v>
      </c>
      <c r="D118" s="120">
        <v>0</v>
      </c>
      <c r="E118" s="120">
        <v>0.18552793562412262</v>
      </c>
      <c r="F118" s="120">
        <v>9.0876913070678711</v>
      </c>
      <c r="G118" s="120">
        <v>0</v>
      </c>
      <c r="H118" s="120">
        <v>12.531866073608398</v>
      </c>
    </row>
    <row r="119" spans="1:8" x14ac:dyDescent="0.25">
      <c r="A119" t="s">
        <v>6</v>
      </c>
      <c r="C119" s="120">
        <v>96</v>
      </c>
      <c r="D119" s="120"/>
      <c r="E119" s="120">
        <v>0.35521617531776428</v>
      </c>
      <c r="F119" s="120">
        <v>8.9443635940551758</v>
      </c>
      <c r="G119" s="120">
        <v>0</v>
      </c>
      <c r="H119" s="120">
        <v>12.193045616149902</v>
      </c>
    </row>
    <row r="120" spans="1:8" x14ac:dyDescent="0.25">
      <c r="A120" t="s">
        <v>77</v>
      </c>
      <c r="B120" s="34" t="str">
        <f>VLOOKUP(A120,trust_lookup,2,0)</f>
        <v>University College London Hospitals NHS Foundation Trust</v>
      </c>
      <c r="C120" s="120">
        <v>100</v>
      </c>
      <c r="D120" s="120">
        <v>7.2766923904418945</v>
      </c>
      <c r="E120" s="120">
        <v>0.44051045179367065</v>
      </c>
      <c r="F120" s="120">
        <v>8.8265504837036133</v>
      </c>
      <c r="G120" s="120">
        <v>0</v>
      </c>
      <c r="H120" s="120">
        <v>11.942615509033203</v>
      </c>
    </row>
    <row r="121" spans="1:8" x14ac:dyDescent="0.25">
      <c r="A121" t="s">
        <v>45</v>
      </c>
      <c r="B121" s="34" t="str">
        <f>VLOOKUP(A121,trust_lookup,2,0)</f>
        <v>University Hospitals Sussex NHS Foundation Trust</v>
      </c>
      <c r="C121" s="120">
        <v>103</v>
      </c>
      <c r="D121" s="120">
        <v>1.7447675466537476</v>
      </c>
      <c r="E121" s="120">
        <v>0.50993752479553223</v>
      </c>
      <c r="F121" s="120">
        <v>8.7166671752929688</v>
      </c>
      <c r="G121" s="120">
        <v>0</v>
      </c>
      <c r="H121" s="120">
        <v>11.86420726776123</v>
      </c>
    </row>
    <row r="122" spans="1:8" x14ac:dyDescent="0.25">
      <c r="A122" t="s">
        <v>108</v>
      </c>
      <c r="B122" s="34" t="str">
        <f>VLOOKUP(A122,trust_lookup,2,0)</f>
        <v>Nottingham University Hospitals NHS Trust</v>
      </c>
      <c r="C122" s="120">
        <v>105</v>
      </c>
      <c r="D122" s="120">
        <v>5.5273537635803223</v>
      </c>
      <c r="E122" s="120">
        <v>0.55925273895263672</v>
      </c>
      <c r="F122" s="120">
        <v>8.7089815139770508</v>
      </c>
      <c r="G122" s="120">
        <v>0</v>
      </c>
      <c r="H122" s="120">
        <v>11.833074569702148</v>
      </c>
    </row>
    <row r="123" spans="1:8" x14ac:dyDescent="0.25">
      <c r="A123" t="s">
        <v>6</v>
      </c>
      <c r="C123" s="120">
        <v>106</v>
      </c>
      <c r="D123" s="120"/>
      <c r="E123" s="120">
        <v>0.58491164445877075</v>
      </c>
      <c r="F123" s="120">
        <v>8.7090978622436523</v>
      </c>
      <c r="G123" s="120">
        <v>0</v>
      </c>
      <c r="H123" s="120">
        <v>11.805464744567871</v>
      </c>
    </row>
    <row r="124" spans="1:8" x14ac:dyDescent="0.25">
      <c r="A124" t="s">
        <v>70</v>
      </c>
      <c r="B124" s="34" t="str">
        <f>VLOOKUP(A124,trust_lookup,2,0)</f>
        <v>University Hospitals Birmingham NHS Foundation Trust</v>
      </c>
      <c r="C124" s="120">
        <v>112</v>
      </c>
      <c r="D124" s="120">
        <v>6.1261534690856934</v>
      </c>
      <c r="E124" s="120">
        <v>0.75499635934829712</v>
      </c>
      <c r="F124" s="120">
        <v>8.6282148361206055</v>
      </c>
      <c r="G124" s="120">
        <v>0</v>
      </c>
      <c r="H124" s="120">
        <v>11.530618667602539</v>
      </c>
    </row>
    <row r="125" spans="1:8" x14ac:dyDescent="0.25">
      <c r="A125" t="s">
        <v>6</v>
      </c>
      <c r="C125" s="120">
        <v>116</v>
      </c>
      <c r="D125" s="120"/>
      <c r="E125" s="120">
        <v>0.87061214447021484</v>
      </c>
      <c r="F125" s="120">
        <v>8.5233535766601563</v>
      </c>
      <c r="G125" s="120">
        <v>0</v>
      </c>
      <c r="H125" s="120">
        <v>11.43002986907959</v>
      </c>
    </row>
    <row r="126" spans="1:8" x14ac:dyDescent="0.25">
      <c r="A126" t="s">
        <v>89</v>
      </c>
      <c r="B126" s="34" t="str">
        <f>VLOOKUP(A126,trust_lookup,2,0)</f>
        <v>Mid and South Essex NHS Foundation Trust</v>
      </c>
      <c r="C126" s="120">
        <v>116</v>
      </c>
      <c r="D126" s="120">
        <v>10.821521759033203</v>
      </c>
      <c r="E126" s="120">
        <v>0.87061214447021484</v>
      </c>
      <c r="F126" s="120">
        <v>8.5233535766601563</v>
      </c>
      <c r="G126" s="120">
        <v>0</v>
      </c>
      <c r="H126" s="120">
        <v>11.43002986907959</v>
      </c>
    </row>
    <row r="127" spans="1:8" x14ac:dyDescent="0.25">
      <c r="A127" t="s">
        <v>6</v>
      </c>
      <c r="C127" s="120">
        <v>119</v>
      </c>
      <c r="D127" s="120"/>
      <c r="E127" s="120">
        <v>0.89360654354095459</v>
      </c>
      <c r="F127" s="120">
        <v>8.4563932418823242</v>
      </c>
      <c r="G127" s="120">
        <v>0</v>
      </c>
      <c r="H127" s="120">
        <v>11.373956680297852</v>
      </c>
    </row>
    <row r="128" spans="1:8" x14ac:dyDescent="0.25">
      <c r="A128" t="s">
        <v>6</v>
      </c>
      <c r="C128" s="120">
        <v>123</v>
      </c>
      <c r="D128" s="120"/>
      <c r="E128" s="120">
        <v>0.9277794361114502</v>
      </c>
      <c r="F128" s="120">
        <v>8.4478492736816406</v>
      </c>
      <c r="G128" s="120">
        <v>0</v>
      </c>
      <c r="H128" s="120">
        <v>11.229422569274902</v>
      </c>
    </row>
    <row r="129" spans="1:8" x14ac:dyDescent="0.25">
      <c r="A129" t="s">
        <v>6</v>
      </c>
      <c r="C129" s="120">
        <v>126</v>
      </c>
      <c r="D129" s="120"/>
      <c r="E129" s="120">
        <v>0.95648300647735596</v>
      </c>
      <c r="F129" s="120">
        <v>8.4094171524047852</v>
      </c>
      <c r="G129" s="120">
        <v>0</v>
      </c>
      <c r="H129" s="120">
        <v>11.088532447814941</v>
      </c>
    </row>
    <row r="130" spans="1:8" x14ac:dyDescent="0.25">
      <c r="A130" t="s">
        <v>6</v>
      </c>
      <c r="C130" s="120">
        <v>126</v>
      </c>
      <c r="D130" s="120"/>
      <c r="E130" s="120">
        <v>0.95648300647735596</v>
      </c>
      <c r="F130" s="120">
        <v>8.4094171524047852</v>
      </c>
      <c r="G130" s="120">
        <v>0</v>
      </c>
      <c r="H130" s="120">
        <v>11.088532447814941</v>
      </c>
    </row>
    <row r="131" spans="1:8" x14ac:dyDescent="0.25">
      <c r="A131" t="s">
        <v>6</v>
      </c>
      <c r="C131" s="120">
        <v>129</v>
      </c>
      <c r="D131" s="120"/>
      <c r="E131" s="120">
        <v>0.98822170495986938</v>
      </c>
      <c r="F131" s="120">
        <v>8.3518505096435547</v>
      </c>
      <c r="G131" s="120">
        <v>0</v>
      </c>
      <c r="H131" s="120">
        <v>11.058513641357422</v>
      </c>
    </row>
    <row r="132" spans="1:8" x14ac:dyDescent="0.25">
      <c r="A132" t="s">
        <v>6</v>
      </c>
      <c r="C132" s="120">
        <v>133</v>
      </c>
      <c r="D132" s="120"/>
      <c r="E132" s="120">
        <v>1.0359379053115845</v>
      </c>
      <c r="F132" s="120">
        <v>8.2545442581176758</v>
      </c>
      <c r="G132" s="120">
        <v>0</v>
      </c>
      <c r="H132" s="120">
        <v>10.984429359436035</v>
      </c>
    </row>
    <row r="133" spans="1:8" x14ac:dyDescent="0.25">
      <c r="A133" t="s">
        <v>6</v>
      </c>
      <c r="C133" s="120">
        <v>136</v>
      </c>
      <c r="D133" s="120"/>
      <c r="E133" s="120">
        <v>1.0763257741928101</v>
      </c>
      <c r="F133" s="120">
        <v>8.2486133575439453</v>
      </c>
      <c r="G133" s="120">
        <v>0</v>
      </c>
      <c r="H133" s="120">
        <v>10.88714599609375</v>
      </c>
    </row>
    <row r="134" spans="1:8" x14ac:dyDescent="0.25">
      <c r="A134" t="s">
        <v>6</v>
      </c>
      <c r="C134" s="120">
        <v>140</v>
      </c>
      <c r="D134" s="120"/>
      <c r="E134" s="120">
        <v>1.1372075080871582</v>
      </c>
      <c r="F134" s="120">
        <v>8.2215299606323242</v>
      </c>
      <c r="G134" s="120">
        <v>0</v>
      </c>
      <c r="H134" s="120">
        <v>10.737431526184082</v>
      </c>
    </row>
    <row r="135" spans="1:8" x14ac:dyDescent="0.25">
      <c r="A135" t="s">
        <v>6</v>
      </c>
      <c r="C135" s="120">
        <v>143</v>
      </c>
      <c r="D135" s="120"/>
      <c r="E135" s="120">
        <v>1.1888221502304077</v>
      </c>
      <c r="F135" s="120">
        <v>8.1793937683105469</v>
      </c>
      <c r="G135" s="120">
        <v>2.5374791584908962E-3</v>
      </c>
      <c r="H135" s="120">
        <v>10.728419303894043</v>
      </c>
    </row>
    <row r="136" spans="1:8" x14ac:dyDescent="0.25">
      <c r="A136" t="s">
        <v>6</v>
      </c>
      <c r="C136" s="120">
        <v>146</v>
      </c>
      <c r="D136" s="120"/>
      <c r="E136" s="120">
        <v>1.2461872100830078</v>
      </c>
      <c r="F136" s="120">
        <v>8.1238937377929688</v>
      </c>
      <c r="G136" s="120">
        <v>1.7600070685148239E-2</v>
      </c>
      <c r="H136" s="120">
        <v>10.676663398742676</v>
      </c>
    </row>
    <row r="137" spans="1:8" x14ac:dyDescent="0.25">
      <c r="A137" t="s">
        <v>6</v>
      </c>
      <c r="C137" s="120">
        <v>150</v>
      </c>
      <c r="D137" s="120"/>
      <c r="E137" s="120">
        <v>1.3327493667602539</v>
      </c>
      <c r="F137" s="120">
        <v>8.0667686462402344</v>
      </c>
      <c r="G137" s="120">
        <v>3.9389397948980331E-2</v>
      </c>
      <c r="H137" s="120">
        <v>10.562829971313477</v>
      </c>
    </row>
    <row r="138" spans="1:8" x14ac:dyDescent="0.25">
      <c r="A138" t="s">
        <v>6</v>
      </c>
      <c r="C138" s="120">
        <v>153</v>
      </c>
      <c r="D138" s="120"/>
      <c r="E138" s="120">
        <v>1.3467761278152466</v>
      </c>
      <c r="F138" s="120">
        <v>8.062138557434082</v>
      </c>
      <c r="G138" s="120">
        <v>5.7250063866376877E-2</v>
      </c>
      <c r="H138" s="120">
        <v>10.455187797546387</v>
      </c>
    </row>
    <row r="139" spans="1:8" x14ac:dyDescent="0.25">
      <c r="A139" t="s">
        <v>6</v>
      </c>
      <c r="C139" s="120">
        <v>156</v>
      </c>
      <c r="D139" s="120"/>
      <c r="E139" s="120">
        <v>1.3627314567565918</v>
      </c>
      <c r="F139" s="120">
        <v>8.0385351181030273</v>
      </c>
      <c r="G139" s="120">
        <v>7.664104551076889E-2</v>
      </c>
      <c r="H139" s="120">
        <v>10.449217796325684</v>
      </c>
    </row>
    <row r="140" spans="1:8" x14ac:dyDescent="0.25">
      <c r="A140" t="s">
        <v>6</v>
      </c>
      <c r="C140" s="120">
        <v>160</v>
      </c>
      <c r="D140" s="120"/>
      <c r="E140" s="120">
        <v>1.3879690170288086</v>
      </c>
      <c r="F140" s="120">
        <v>7.9852194786071777</v>
      </c>
      <c r="G140" s="120">
        <v>0.10527798533439636</v>
      </c>
      <c r="H140" s="120">
        <v>10.388952255249023</v>
      </c>
    </row>
    <row r="141" spans="1:8" x14ac:dyDescent="0.25">
      <c r="A141" t="s">
        <v>6</v>
      </c>
      <c r="C141" s="120">
        <v>163</v>
      </c>
      <c r="D141" s="120"/>
      <c r="E141" s="120">
        <v>1.4102170467376709</v>
      </c>
      <c r="F141" s="120">
        <v>7.9332432746887207</v>
      </c>
      <c r="G141" s="120">
        <v>0.12918137013912201</v>
      </c>
      <c r="H141" s="120">
        <v>10.31431770324707</v>
      </c>
    </row>
    <row r="142" spans="1:8" x14ac:dyDescent="0.25">
      <c r="A142" t="s">
        <v>6</v>
      </c>
      <c r="C142" s="120">
        <v>166</v>
      </c>
      <c r="D142" s="120"/>
      <c r="E142" s="120">
        <v>1.4356354475021362</v>
      </c>
      <c r="F142" s="120">
        <v>7.909703254699707</v>
      </c>
      <c r="G142" s="120">
        <v>0.15549156069755554</v>
      </c>
      <c r="H142" s="120">
        <v>10.22255802154541</v>
      </c>
    </row>
    <row r="143" spans="1:8" x14ac:dyDescent="0.25">
      <c r="A143" t="s">
        <v>6</v>
      </c>
      <c r="C143" s="120">
        <v>170</v>
      </c>
      <c r="D143" s="120"/>
      <c r="E143" s="120">
        <v>1.4750171899795532</v>
      </c>
      <c r="F143" s="120">
        <v>7.8975706100463867</v>
      </c>
      <c r="G143" s="120">
        <v>0.19489765167236328</v>
      </c>
      <c r="H143" s="120">
        <v>10.195100784301758</v>
      </c>
    </row>
    <row r="144" spans="1:8" x14ac:dyDescent="0.25">
      <c r="A144" t="s">
        <v>6</v>
      </c>
      <c r="C144" s="120">
        <v>173</v>
      </c>
      <c r="D144" s="120"/>
      <c r="E144" s="120">
        <v>1.50913405418396</v>
      </c>
      <c r="F144" s="120">
        <v>7.8713321685791016</v>
      </c>
      <c r="G144" s="120">
        <v>0.22819124162197113</v>
      </c>
      <c r="H144" s="120">
        <v>10.156551361083984</v>
      </c>
    </row>
    <row r="145" spans="1:8" x14ac:dyDescent="0.25">
      <c r="A145" t="s">
        <v>6</v>
      </c>
      <c r="C145" s="120">
        <v>176</v>
      </c>
      <c r="D145" s="120"/>
      <c r="E145" s="120">
        <v>1.5476162433624268</v>
      </c>
      <c r="F145" s="120">
        <v>7.8340587615966797</v>
      </c>
      <c r="G145" s="120">
        <v>0.26517084240913391</v>
      </c>
      <c r="H145" s="120">
        <v>10.095291137695313</v>
      </c>
    </row>
    <row r="146" spans="1:8" x14ac:dyDescent="0.25">
      <c r="A146" t="s">
        <v>6</v>
      </c>
      <c r="C146" s="120">
        <v>180</v>
      </c>
      <c r="D146" s="120"/>
      <c r="E146" s="120">
        <v>1.6064796447753906</v>
      </c>
      <c r="F146" s="120">
        <v>7.7715396881103516</v>
      </c>
      <c r="G146" s="120">
        <v>0.32107007503509521</v>
      </c>
      <c r="H146" s="120">
        <v>9.9888782501220703</v>
      </c>
    </row>
    <row r="147" spans="1:8" x14ac:dyDescent="0.25">
      <c r="A147" t="s">
        <v>6</v>
      </c>
      <c r="C147" s="120">
        <v>183</v>
      </c>
      <c r="D147" s="120"/>
      <c r="E147" s="120">
        <v>1.6472104787826538</v>
      </c>
      <c r="F147" s="120">
        <v>7.7705225944519043</v>
      </c>
      <c r="G147" s="120">
        <v>0.36867284774780273</v>
      </c>
      <c r="H147" s="120">
        <v>9.9757347106933594</v>
      </c>
    </row>
    <row r="148" spans="1:8" x14ac:dyDescent="0.25">
      <c r="A148" t="s">
        <v>6</v>
      </c>
      <c r="C148" s="120">
        <v>187</v>
      </c>
      <c r="D148" s="120"/>
      <c r="E148" s="120">
        <v>1.6608906984329224</v>
      </c>
      <c r="F148" s="120">
        <v>7.7527008056640625</v>
      </c>
      <c r="G148" s="120">
        <v>0.44095245003700256</v>
      </c>
      <c r="H148" s="120">
        <v>9.9342498779296875</v>
      </c>
    </row>
    <row r="149" spans="1:8" x14ac:dyDescent="0.25">
      <c r="A149" t="s">
        <v>6</v>
      </c>
      <c r="C149" s="120">
        <v>190</v>
      </c>
      <c r="D149" s="120"/>
      <c r="E149" s="120">
        <v>1.6737334728240967</v>
      </c>
      <c r="F149" s="120">
        <v>7.7259182929992676</v>
      </c>
      <c r="G149" s="120">
        <v>0.50274103879928589</v>
      </c>
      <c r="H149" s="120">
        <v>9.879359245300293</v>
      </c>
    </row>
    <row r="150" spans="1:8" x14ac:dyDescent="0.25">
      <c r="A150" t="s">
        <v>6</v>
      </c>
      <c r="C150" s="120">
        <v>193</v>
      </c>
      <c r="D150" s="120"/>
      <c r="E150" s="120">
        <v>1.6890190839767456</v>
      </c>
      <c r="F150" s="120">
        <v>7.6903610229492188</v>
      </c>
      <c r="G150" s="120">
        <v>0.52942430973052979</v>
      </c>
      <c r="H150" s="120">
        <v>9.8099784851074219</v>
      </c>
    </row>
    <row r="151" spans="1:8" x14ac:dyDescent="0.25">
      <c r="A151" t="s">
        <v>6</v>
      </c>
      <c r="C151" s="120">
        <v>197</v>
      </c>
      <c r="D151" s="120"/>
      <c r="E151" s="120">
        <v>1.7135918140411377</v>
      </c>
      <c r="F151" s="120">
        <v>7.6467418670654297</v>
      </c>
      <c r="G151" s="120">
        <v>0.54252517223358154</v>
      </c>
      <c r="H151" s="120">
        <v>9.7733602523803711</v>
      </c>
    </row>
    <row r="159" spans="1:8" x14ac:dyDescent="0.25">
      <c r="A159"/>
      <c r="B159"/>
      <c r="C159"/>
      <c r="D159"/>
      <c r="E159"/>
      <c r="F159"/>
      <c r="G159"/>
    </row>
  </sheetData>
  <sheetProtection algorithmName="SHA-512" hashValue="inI5rDcRl7+cQj1GMzr0rDLVrkXo4ZToqrO98GvQZzssCBXc2S2IFpp4um0lQ33+/oaU+EJ+G2MSclVVXL+ekA==" saltValue="1Qmch22BXltlho7RVe68vw==" spinCount="100000" sheet="1" objects="1" scenarios="1" selectLockedCells="1" selectUnlockedCell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2DF19-064B-4775-B351-33F8CC5598A5}">
  <sheetPr codeName="Sheet29">
    <tabColor theme="0" tint="-0.499984740745262"/>
  </sheetPr>
  <dimension ref="A1:G146"/>
  <sheetViews>
    <sheetView workbookViewId="0"/>
  </sheetViews>
  <sheetFormatPr defaultRowHeight="15" x14ac:dyDescent="0.25"/>
  <cols>
    <col min="1" max="1" width="17.85546875" customWidth="1"/>
    <col min="2" max="2" width="21.28515625" customWidth="1"/>
    <col min="3" max="3" width="63.28515625" customWidth="1"/>
    <col min="4" max="4" width="17" customWidth="1"/>
    <col min="5" max="5" width="17.140625" customWidth="1"/>
    <col min="6" max="7" width="9.140625" style="33"/>
  </cols>
  <sheetData>
    <row r="1" spans="1:6" x14ac:dyDescent="0.25">
      <c r="A1" s="32" t="s">
        <v>226</v>
      </c>
      <c r="B1" s="32" t="s">
        <v>193</v>
      </c>
      <c r="C1" s="32" t="s">
        <v>192</v>
      </c>
      <c r="D1" s="32" t="s">
        <v>352</v>
      </c>
      <c r="E1" s="32" t="s">
        <v>353</v>
      </c>
    </row>
    <row r="2" spans="1:6" x14ac:dyDescent="0.25">
      <c r="A2">
        <v>1</v>
      </c>
      <c r="B2" t="s">
        <v>34</v>
      </c>
      <c r="C2" t="s">
        <v>150</v>
      </c>
      <c r="D2" t="s">
        <v>34</v>
      </c>
      <c r="E2" t="s">
        <v>150</v>
      </c>
      <c r="F2"/>
    </row>
    <row r="3" spans="1:6" x14ac:dyDescent="0.25">
      <c r="A3">
        <v>2</v>
      </c>
      <c r="B3" t="s">
        <v>120</v>
      </c>
      <c r="C3" t="s">
        <v>275</v>
      </c>
      <c r="D3" t="s">
        <v>120</v>
      </c>
      <c r="E3" t="s">
        <v>275</v>
      </c>
      <c r="F3"/>
    </row>
    <row r="4" spans="1:6" x14ac:dyDescent="0.25">
      <c r="A4">
        <v>3</v>
      </c>
      <c r="B4" t="s">
        <v>88</v>
      </c>
      <c r="C4" t="s">
        <v>253</v>
      </c>
      <c r="D4" t="s">
        <v>88</v>
      </c>
      <c r="E4" t="s">
        <v>253</v>
      </c>
      <c r="F4"/>
    </row>
    <row r="5" spans="1:6" x14ac:dyDescent="0.25">
      <c r="A5">
        <v>4</v>
      </c>
      <c r="B5" t="s">
        <v>121</v>
      </c>
      <c r="C5" t="s">
        <v>240</v>
      </c>
      <c r="D5" t="s">
        <v>121</v>
      </c>
      <c r="E5" t="s">
        <v>240</v>
      </c>
      <c r="F5"/>
    </row>
    <row r="6" spans="1:6" x14ac:dyDescent="0.25">
      <c r="A6">
        <v>5</v>
      </c>
      <c r="B6" t="s">
        <v>105</v>
      </c>
      <c r="C6" t="s">
        <v>184</v>
      </c>
      <c r="D6" t="s">
        <v>105</v>
      </c>
      <c r="E6" t="s">
        <v>184</v>
      </c>
      <c r="F6"/>
    </row>
    <row r="7" spans="1:6" x14ac:dyDescent="0.25">
      <c r="A7">
        <v>6</v>
      </c>
      <c r="B7" t="s">
        <v>32</v>
      </c>
      <c r="C7" t="s">
        <v>285</v>
      </c>
      <c r="D7" t="s">
        <v>32</v>
      </c>
      <c r="E7" t="s">
        <v>285</v>
      </c>
      <c r="F7"/>
    </row>
    <row r="8" spans="1:6" x14ac:dyDescent="0.25">
      <c r="A8">
        <v>7</v>
      </c>
      <c r="B8" t="s">
        <v>86</v>
      </c>
      <c r="C8" t="s">
        <v>215</v>
      </c>
      <c r="D8" t="s">
        <v>86</v>
      </c>
      <c r="E8" t="s">
        <v>215</v>
      </c>
      <c r="F8"/>
    </row>
    <row r="9" spans="1:6" x14ac:dyDescent="0.25">
      <c r="A9">
        <v>8</v>
      </c>
      <c r="B9" t="s">
        <v>9</v>
      </c>
      <c r="C9" t="s">
        <v>375</v>
      </c>
      <c r="D9" t="s">
        <v>9</v>
      </c>
      <c r="E9" t="s">
        <v>375</v>
      </c>
      <c r="F9"/>
    </row>
    <row r="10" spans="1:6" x14ac:dyDescent="0.25">
      <c r="A10">
        <v>9</v>
      </c>
      <c r="B10" t="s">
        <v>53</v>
      </c>
      <c r="C10" t="s">
        <v>162</v>
      </c>
      <c r="D10" t="s">
        <v>53</v>
      </c>
      <c r="E10" t="s">
        <v>162</v>
      </c>
      <c r="F10"/>
    </row>
    <row r="11" spans="1:6" x14ac:dyDescent="0.25">
      <c r="A11">
        <v>10</v>
      </c>
      <c r="B11" t="s">
        <v>64</v>
      </c>
      <c r="C11" t="s">
        <v>216</v>
      </c>
      <c r="D11" t="s">
        <v>64</v>
      </c>
      <c r="E11" t="s">
        <v>216</v>
      </c>
      <c r="F11"/>
    </row>
    <row r="12" spans="1:6" x14ac:dyDescent="0.25">
      <c r="A12">
        <v>11</v>
      </c>
      <c r="B12" t="s">
        <v>59</v>
      </c>
      <c r="C12" t="s">
        <v>254</v>
      </c>
      <c r="D12" t="s">
        <v>59</v>
      </c>
      <c r="E12" t="s">
        <v>254</v>
      </c>
      <c r="F12"/>
    </row>
    <row r="13" spans="1:6" x14ac:dyDescent="0.25">
      <c r="A13">
        <v>12</v>
      </c>
      <c r="B13" t="s">
        <v>62</v>
      </c>
      <c r="C13" t="s">
        <v>166</v>
      </c>
      <c r="D13" t="s">
        <v>62</v>
      </c>
      <c r="E13" t="s">
        <v>166</v>
      </c>
    </row>
    <row r="14" spans="1:6" x14ac:dyDescent="0.25">
      <c r="A14">
        <v>13</v>
      </c>
      <c r="B14" t="s">
        <v>33</v>
      </c>
      <c r="C14" t="s">
        <v>255</v>
      </c>
      <c r="D14" t="s">
        <v>33</v>
      </c>
      <c r="E14" t="s">
        <v>255</v>
      </c>
    </row>
    <row r="15" spans="1:6" x14ac:dyDescent="0.25">
      <c r="A15">
        <v>14</v>
      </c>
      <c r="B15" t="s">
        <v>18</v>
      </c>
      <c r="C15" t="s">
        <v>140</v>
      </c>
      <c r="D15" t="s">
        <v>18</v>
      </c>
      <c r="E15" t="s">
        <v>140</v>
      </c>
    </row>
    <row r="16" spans="1:6" x14ac:dyDescent="0.25">
      <c r="A16">
        <v>15</v>
      </c>
      <c r="B16" t="s">
        <v>122</v>
      </c>
      <c r="C16" t="s">
        <v>278</v>
      </c>
      <c r="D16" t="s">
        <v>122</v>
      </c>
      <c r="E16" t="s">
        <v>278</v>
      </c>
    </row>
    <row r="17" spans="1:6" x14ac:dyDescent="0.25">
      <c r="A17">
        <v>16</v>
      </c>
      <c r="B17" t="s">
        <v>84</v>
      </c>
      <c r="C17" t="s">
        <v>256</v>
      </c>
      <c r="D17" t="s">
        <v>84</v>
      </c>
      <c r="E17" t="s">
        <v>256</v>
      </c>
    </row>
    <row r="18" spans="1:6" x14ac:dyDescent="0.25">
      <c r="A18">
        <v>17</v>
      </c>
      <c r="B18" t="s">
        <v>123</v>
      </c>
      <c r="C18" t="s">
        <v>241</v>
      </c>
      <c r="D18" t="s">
        <v>361</v>
      </c>
      <c r="E18" t="s">
        <v>361</v>
      </c>
    </row>
    <row r="19" spans="1:6" x14ac:dyDescent="0.25">
      <c r="A19">
        <v>18</v>
      </c>
      <c r="B19" t="s">
        <v>36</v>
      </c>
      <c r="C19" t="s">
        <v>257</v>
      </c>
      <c r="D19" t="s">
        <v>36</v>
      </c>
      <c r="E19" t="s">
        <v>257</v>
      </c>
    </row>
    <row r="20" spans="1:6" x14ac:dyDescent="0.25">
      <c r="A20">
        <v>19</v>
      </c>
      <c r="B20" t="s">
        <v>19</v>
      </c>
      <c r="C20" t="s">
        <v>376</v>
      </c>
      <c r="D20" t="s">
        <v>19</v>
      </c>
      <c r="E20" t="s">
        <v>376</v>
      </c>
    </row>
    <row r="21" spans="1:6" x14ac:dyDescent="0.25">
      <c r="A21">
        <v>20</v>
      </c>
      <c r="B21" t="s">
        <v>46</v>
      </c>
      <c r="C21" t="s">
        <v>157</v>
      </c>
      <c r="D21" t="s">
        <v>46</v>
      </c>
      <c r="E21" t="s">
        <v>157</v>
      </c>
    </row>
    <row r="22" spans="1:6" x14ac:dyDescent="0.25">
      <c r="A22">
        <v>21</v>
      </c>
      <c r="B22" t="s">
        <v>101</v>
      </c>
      <c r="C22" t="s">
        <v>258</v>
      </c>
      <c r="D22" t="s">
        <v>101</v>
      </c>
      <c r="E22" t="s">
        <v>258</v>
      </c>
    </row>
    <row r="23" spans="1:6" x14ac:dyDescent="0.25">
      <c r="A23">
        <v>22</v>
      </c>
      <c r="B23" t="s">
        <v>124</v>
      </c>
      <c r="C23" t="s">
        <v>242</v>
      </c>
      <c r="D23" t="s">
        <v>124</v>
      </c>
      <c r="E23" t="s">
        <v>242</v>
      </c>
    </row>
    <row r="24" spans="1:6" x14ac:dyDescent="0.25">
      <c r="A24">
        <v>23</v>
      </c>
      <c r="B24" t="s">
        <v>71</v>
      </c>
      <c r="C24" t="s">
        <v>170</v>
      </c>
      <c r="D24" t="s">
        <v>71</v>
      </c>
      <c r="E24" t="s">
        <v>170</v>
      </c>
    </row>
    <row r="25" spans="1:6" x14ac:dyDescent="0.25">
      <c r="A25">
        <v>24</v>
      </c>
      <c r="B25" t="s">
        <v>57</v>
      </c>
      <c r="C25" t="s">
        <v>217</v>
      </c>
      <c r="D25" t="s">
        <v>57</v>
      </c>
      <c r="E25" t="s">
        <v>217</v>
      </c>
    </row>
    <row r="26" spans="1:6" x14ac:dyDescent="0.25">
      <c r="A26">
        <v>25</v>
      </c>
      <c r="B26" t="s">
        <v>82</v>
      </c>
      <c r="C26" t="s">
        <v>271</v>
      </c>
      <c r="D26" t="s">
        <v>82</v>
      </c>
      <c r="E26" t="s">
        <v>271</v>
      </c>
    </row>
    <row r="27" spans="1:6" x14ac:dyDescent="0.25">
      <c r="A27">
        <v>26</v>
      </c>
      <c r="B27" t="s">
        <v>76</v>
      </c>
      <c r="C27" t="s">
        <v>218</v>
      </c>
      <c r="D27" t="s">
        <v>76</v>
      </c>
      <c r="E27" t="s">
        <v>218</v>
      </c>
    </row>
    <row r="28" spans="1:6" x14ac:dyDescent="0.25">
      <c r="A28">
        <v>27</v>
      </c>
      <c r="B28" t="s">
        <v>14</v>
      </c>
      <c r="C28" t="s">
        <v>272</v>
      </c>
      <c r="D28" t="s">
        <v>14</v>
      </c>
      <c r="E28" t="s">
        <v>272</v>
      </c>
    </row>
    <row r="29" spans="1:6" x14ac:dyDescent="0.25">
      <c r="A29">
        <v>28</v>
      </c>
      <c r="B29" t="s">
        <v>47</v>
      </c>
      <c r="C29" t="s">
        <v>158</v>
      </c>
      <c r="D29" t="s">
        <v>47</v>
      </c>
      <c r="E29" t="s">
        <v>158</v>
      </c>
    </row>
    <row r="30" spans="1:6" x14ac:dyDescent="0.25">
      <c r="A30">
        <v>29</v>
      </c>
      <c r="B30" t="s">
        <v>38</v>
      </c>
      <c r="C30" t="s">
        <v>152</v>
      </c>
      <c r="D30" t="s">
        <v>38</v>
      </c>
      <c r="E30" t="s">
        <v>152</v>
      </c>
      <c r="F30"/>
    </row>
    <row r="31" spans="1:6" x14ac:dyDescent="0.25">
      <c r="A31">
        <v>30</v>
      </c>
      <c r="B31" t="s">
        <v>29</v>
      </c>
      <c r="C31" t="s">
        <v>148</v>
      </c>
      <c r="D31" t="s">
        <v>29</v>
      </c>
      <c r="E31" t="s">
        <v>148</v>
      </c>
      <c r="F31"/>
    </row>
    <row r="32" spans="1:6" x14ac:dyDescent="0.25">
      <c r="A32">
        <v>31</v>
      </c>
      <c r="B32" t="s">
        <v>94</v>
      </c>
      <c r="C32" t="s">
        <v>181</v>
      </c>
      <c r="D32" t="s">
        <v>94</v>
      </c>
      <c r="E32" t="s">
        <v>181</v>
      </c>
      <c r="F32"/>
    </row>
    <row r="33" spans="1:6" x14ac:dyDescent="0.25">
      <c r="A33">
        <v>32</v>
      </c>
      <c r="B33" t="s">
        <v>49</v>
      </c>
      <c r="C33" t="s">
        <v>159</v>
      </c>
      <c r="D33" t="s">
        <v>49</v>
      </c>
      <c r="E33" t="s">
        <v>159</v>
      </c>
      <c r="F33"/>
    </row>
    <row r="34" spans="1:6" x14ac:dyDescent="0.25">
      <c r="A34">
        <v>33</v>
      </c>
      <c r="B34" t="s">
        <v>107</v>
      </c>
      <c r="C34" t="s">
        <v>259</v>
      </c>
      <c r="D34" t="s">
        <v>107</v>
      </c>
      <c r="E34" t="s">
        <v>259</v>
      </c>
      <c r="F34"/>
    </row>
    <row r="35" spans="1:6" x14ac:dyDescent="0.25">
      <c r="A35">
        <v>34</v>
      </c>
      <c r="B35" t="s">
        <v>52</v>
      </c>
      <c r="C35" t="s">
        <v>161</v>
      </c>
      <c r="D35" t="s">
        <v>52</v>
      </c>
      <c r="E35" t="s">
        <v>161</v>
      </c>
      <c r="F35"/>
    </row>
    <row r="36" spans="1:6" x14ac:dyDescent="0.25">
      <c r="A36">
        <v>35</v>
      </c>
      <c r="B36" t="s">
        <v>39</v>
      </c>
      <c r="C36" t="s">
        <v>260</v>
      </c>
      <c r="D36" t="s">
        <v>39</v>
      </c>
      <c r="E36" t="s">
        <v>260</v>
      </c>
      <c r="F36"/>
    </row>
    <row r="37" spans="1:6" x14ac:dyDescent="0.25">
      <c r="A37">
        <v>36</v>
      </c>
      <c r="B37" t="s">
        <v>20</v>
      </c>
      <c r="C37" t="s">
        <v>141</v>
      </c>
      <c r="D37" t="s">
        <v>369</v>
      </c>
      <c r="E37" t="s">
        <v>369</v>
      </c>
      <c r="F37"/>
    </row>
    <row r="38" spans="1:6" x14ac:dyDescent="0.25">
      <c r="A38">
        <v>37</v>
      </c>
      <c r="B38" t="s">
        <v>78</v>
      </c>
      <c r="C38" t="s">
        <v>173</v>
      </c>
      <c r="D38" t="s">
        <v>78</v>
      </c>
      <c r="E38" t="s">
        <v>173</v>
      </c>
      <c r="F38"/>
    </row>
    <row r="39" spans="1:6" x14ac:dyDescent="0.25">
      <c r="A39">
        <v>38</v>
      </c>
      <c r="B39" t="s">
        <v>96</v>
      </c>
      <c r="C39" t="s">
        <v>219</v>
      </c>
      <c r="D39" t="s">
        <v>96</v>
      </c>
      <c r="E39" t="s">
        <v>219</v>
      </c>
      <c r="F39"/>
    </row>
    <row r="40" spans="1:6" x14ac:dyDescent="0.25">
      <c r="A40">
        <v>39</v>
      </c>
      <c r="B40" t="s">
        <v>31</v>
      </c>
      <c r="C40" t="s">
        <v>279</v>
      </c>
      <c r="D40" t="s">
        <v>361</v>
      </c>
      <c r="E40" t="s">
        <v>361</v>
      </c>
      <c r="F40"/>
    </row>
    <row r="41" spans="1:6" x14ac:dyDescent="0.25">
      <c r="A41">
        <v>40</v>
      </c>
      <c r="B41" t="s">
        <v>43</v>
      </c>
      <c r="C41" t="s">
        <v>155</v>
      </c>
      <c r="D41" t="s">
        <v>43</v>
      </c>
      <c r="E41" t="s">
        <v>155</v>
      </c>
      <c r="F41"/>
    </row>
    <row r="42" spans="1:6" x14ac:dyDescent="0.25">
      <c r="A42">
        <v>41</v>
      </c>
      <c r="B42" t="s">
        <v>37</v>
      </c>
      <c r="C42" t="s">
        <v>153</v>
      </c>
      <c r="D42" t="s">
        <v>37</v>
      </c>
      <c r="E42" t="s">
        <v>153</v>
      </c>
      <c r="F42"/>
    </row>
    <row r="43" spans="1:6" x14ac:dyDescent="0.25">
      <c r="A43">
        <v>42</v>
      </c>
      <c r="B43" t="s">
        <v>26</v>
      </c>
      <c r="C43" t="s">
        <v>230</v>
      </c>
      <c r="D43" t="s">
        <v>26</v>
      </c>
      <c r="E43" t="s">
        <v>230</v>
      </c>
      <c r="F43"/>
    </row>
    <row r="44" spans="1:6" x14ac:dyDescent="0.25">
      <c r="A44">
        <v>43</v>
      </c>
      <c r="B44" t="s">
        <v>125</v>
      </c>
      <c r="C44" t="s">
        <v>243</v>
      </c>
      <c r="D44" t="s">
        <v>125</v>
      </c>
      <c r="E44" t="s">
        <v>243</v>
      </c>
      <c r="F44"/>
    </row>
    <row r="45" spans="1:6" x14ac:dyDescent="0.25">
      <c r="A45">
        <v>44</v>
      </c>
      <c r="B45" t="s">
        <v>99</v>
      </c>
      <c r="C45" t="s">
        <v>220</v>
      </c>
      <c r="D45" t="s">
        <v>99</v>
      </c>
      <c r="E45" t="s">
        <v>220</v>
      </c>
      <c r="F45"/>
    </row>
    <row r="46" spans="1:6" x14ac:dyDescent="0.25">
      <c r="A46">
        <v>45</v>
      </c>
      <c r="B46" t="s">
        <v>103</v>
      </c>
      <c r="C46" t="s">
        <v>183</v>
      </c>
      <c r="D46" t="s">
        <v>103</v>
      </c>
      <c r="E46" t="s">
        <v>183</v>
      </c>
      <c r="F46"/>
    </row>
    <row r="47" spans="1:6" x14ac:dyDescent="0.25">
      <c r="A47">
        <v>46</v>
      </c>
      <c r="B47" t="s">
        <v>48</v>
      </c>
      <c r="C47" t="s">
        <v>261</v>
      </c>
      <c r="D47" t="s">
        <v>48</v>
      </c>
      <c r="E47" t="s">
        <v>261</v>
      </c>
      <c r="F47"/>
    </row>
    <row r="48" spans="1:6" x14ac:dyDescent="0.25">
      <c r="A48">
        <v>47</v>
      </c>
      <c r="B48" t="s">
        <v>21</v>
      </c>
      <c r="C48" t="s">
        <v>142</v>
      </c>
      <c r="D48" t="s">
        <v>21</v>
      </c>
      <c r="E48" t="s">
        <v>142</v>
      </c>
      <c r="F48"/>
    </row>
    <row r="49" spans="1:6" x14ac:dyDescent="0.25">
      <c r="A49">
        <v>48</v>
      </c>
      <c r="B49" t="s">
        <v>126</v>
      </c>
      <c r="C49" t="s">
        <v>354</v>
      </c>
      <c r="D49" t="s">
        <v>361</v>
      </c>
      <c r="E49" t="s">
        <v>361</v>
      </c>
      <c r="F49"/>
    </row>
    <row r="50" spans="1:6" x14ac:dyDescent="0.25">
      <c r="A50">
        <v>49</v>
      </c>
      <c r="B50" t="s">
        <v>95</v>
      </c>
      <c r="C50" t="s">
        <v>273</v>
      </c>
      <c r="D50" t="s">
        <v>361</v>
      </c>
      <c r="E50" t="s">
        <v>361</v>
      </c>
      <c r="F50"/>
    </row>
    <row r="51" spans="1:6" x14ac:dyDescent="0.25">
      <c r="A51">
        <v>50</v>
      </c>
      <c r="B51" t="s">
        <v>87</v>
      </c>
      <c r="C51" t="s">
        <v>178</v>
      </c>
      <c r="D51" t="s">
        <v>87</v>
      </c>
      <c r="E51" t="s">
        <v>178</v>
      </c>
      <c r="F51"/>
    </row>
    <row r="52" spans="1:6" x14ac:dyDescent="0.25">
      <c r="A52">
        <v>51</v>
      </c>
      <c r="B52" t="s">
        <v>127</v>
      </c>
      <c r="C52" t="s">
        <v>194</v>
      </c>
      <c r="D52" t="s">
        <v>361</v>
      </c>
      <c r="E52" t="s">
        <v>361</v>
      </c>
      <c r="F52"/>
    </row>
    <row r="53" spans="1:6" x14ac:dyDescent="0.25">
      <c r="A53">
        <v>52</v>
      </c>
      <c r="B53" t="s">
        <v>89</v>
      </c>
      <c r="C53" t="s">
        <v>284</v>
      </c>
      <c r="D53" t="s">
        <v>89</v>
      </c>
      <c r="E53" t="s">
        <v>284</v>
      </c>
      <c r="F53"/>
    </row>
    <row r="54" spans="1:6" x14ac:dyDescent="0.25">
      <c r="A54">
        <v>53</v>
      </c>
      <c r="B54" t="s">
        <v>8</v>
      </c>
      <c r="C54" t="s">
        <v>138</v>
      </c>
      <c r="D54" t="s">
        <v>8</v>
      </c>
      <c r="E54" t="s">
        <v>138</v>
      </c>
      <c r="F54"/>
    </row>
    <row r="55" spans="1:6" x14ac:dyDescent="0.25">
      <c r="A55">
        <v>54</v>
      </c>
      <c r="B55" t="s">
        <v>80</v>
      </c>
      <c r="C55" t="s">
        <v>221</v>
      </c>
      <c r="D55" t="s">
        <v>80</v>
      </c>
      <c r="E55" t="s">
        <v>221</v>
      </c>
      <c r="F55"/>
    </row>
    <row r="56" spans="1:6" x14ac:dyDescent="0.25">
      <c r="A56">
        <v>55</v>
      </c>
      <c r="B56" t="s">
        <v>41</v>
      </c>
      <c r="C56" t="s">
        <v>377</v>
      </c>
      <c r="D56" t="s">
        <v>41</v>
      </c>
      <c r="E56" t="s">
        <v>377</v>
      </c>
      <c r="F56"/>
    </row>
    <row r="57" spans="1:6" x14ac:dyDescent="0.25">
      <c r="A57">
        <v>56</v>
      </c>
      <c r="B57" t="s">
        <v>90</v>
      </c>
      <c r="C57" t="s">
        <v>262</v>
      </c>
      <c r="D57" t="s">
        <v>361</v>
      </c>
      <c r="E57" t="s">
        <v>361</v>
      </c>
      <c r="F57"/>
    </row>
    <row r="58" spans="1:6" x14ac:dyDescent="0.25">
      <c r="A58">
        <v>57</v>
      </c>
      <c r="B58" t="s">
        <v>22</v>
      </c>
      <c r="C58" t="s">
        <v>143</v>
      </c>
      <c r="D58" t="s">
        <v>22</v>
      </c>
      <c r="E58" t="s">
        <v>143</v>
      </c>
      <c r="F58"/>
    </row>
    <row r="59" spans="1:6" x14ac:dyDescent="0.25">
      <c r="A59">
        <v>58</v>
      </c>
      <c r="B59" t="s">
        <v>128</v>
      </c>
      <c r="C59" t="s">
        <v>195</v>
      </c>
      <c r="D59" t="s">
        <v>128</v>
      </c>
      <c r="E59" t="s">
        <v>195</v>
      </c>
      <c r="F59"/>
    </row>
    <row r="60" spans="1:6" x14ac:dyDescent="0.25">
      <c r="A60">
        <v>59</v>
      </c>
      <c r="B60" t="s">
        <v>66</v>
      </c>
      <c r="C60" t="s">
        <v>167</v>
      </c>
      <c r="D60" t="s">
        <v>66</v>
      </c>
      <c r="E60" t="s">
        <v>167</v>
      </c>
      <c r="F60"/>
    </row>
    <row r="61" spans="1:6" x14ac:dyDescent="0.25">
      <c r="A61">
        <v>60</v>
      </c>
      <c r="B61" t="s">
        <v>67</v>
      </c>
      <c r="C61" t="s">
        <v>263</v>
      </c>
      <c r="D61" t="s">
        <v>67</v>
      </c>
      <c r="E61" t="s">
        <v>263</v>
      </c>
      <c r="F61"/>
    </row>
    <row r="62" spans="1:6" x14ac:dyDescent="0.25">
      <c r="A62">
        <v>61</v>
      </c>
      <c r="B62" t="s">
        <v>73</v>
      </c>
      <c r="C62" t="s">
        <v>171</v>
      </c>
      <c r="D62" t="s">
        <v>361</v>
      </c>
      <c r="E62" t="s">
        <v>361</v>
      </c>
      <c r="F62"/>
    </row>
    <row r="63" spans="1:6" x14ac:dyDescent="0.25">
      <c r="A63">
        <v>62</v>
      </c>
      <c r="B63" t="s">
        <v>51</v>
      </c>
      <c r="C63" t="s">
        <v>160</v>
      </c>
      <c r="D63" t="s">
        <v>51</v>
      </c>
      <c r="E63" t="s">
        <v>160</v>
      </c>
      <c r="F63"/>
    </row>
    <row r="64" spans="1:6" x14ac:dyDescent="0.25">
      <c r="A64">
        <v>63</v>
      </c>
      <c r="B64" t="s">
        <v>30</v>
      </c>
      <c r="C64" t="s">
        <v>149</v>
      </c>
      <c r="D64" t="s">
        <v>30</v>
      </c>
      <c r="E64" t="s">
        <v>149</v>
      </c>
      <c r="F64"/>
    </row>
    <row r="65" spans="1:6" x14ac:dyDescent="0.25">
      <c r="A65">
        <v>64</v>
      </c>
      <c r="B65" t="s">
        <v>56</v>
      </c>
      <c r="C65" t="s">
        <v>264</v>
      </c>
      <c r="D65" t="s">
        <v>56</v>
      </c>
      <c r="E65" t="s">
        <v>264</v>
      </c>
      <c r="F65"/>
    </row>
    <row r="66" spans="1:6" x14ac:dyDescent="0.25">
      <c r="A66">
        <v>65</v>
      </c>
      <c r="B66" t="s">
        <v>79</v>
      </c>
      <c r="C66" t="s">
        <v>174</v>
      </c>
      <c r="D66" t="s">
        <v>79</v>
      </c>
      <c r="E66" t="s">
        <v>174</v>
      </c>
      <c r="F66"/>
    </row>
    <row r="67" spans="1:6" x14ac:dyDescent="0.25">
      <c r="A67">
        <v>66</v>
      </c>
      <c r="B67" t="s">
        <v>108</v>
      </c>
      <c r="C67" t="s">
        <v>222</v>
      </c>
      <c r="D67" t="s">
        <v>108</v>
      </c>
      <c r="E67" t="s">
        <v>222</v>
      </c>
      <c r="F67"/>
    </row>
    <row r="68" spans="1:6" x14ac:dyDescent="0.25">
      <c r="A68">
        <v>67</v>
      </c>
      <c r="B68" t="s">
        <v>81</v>
      </c>
      <c r="C68" t="s">
        <v>378</v>
      </c>
      <c r="D68" t="s">
        <v>361</v>
      </c>
      <c r="E68" t="s">
        <v>361</v>
      </c>
      <c r="F68"/>
    </row>
    <row r="69" spans="1:6" x14ac:dyDescent="0.25">
      <c r="A69">
        <v>68</v>
      </c>
      <c r="B69" t="s">
        <v>129</v>
      </c>
      <c r="C69" t="s">
        <v>196</v>
      </c>
      <c r="D69" t="s">
        <v>361</v>
      </c>
      <c r="E69" t="s">
        <v>361</v>
      </c>
      <c r="F69"/>
    </row>
    <row r="70" spans="1:6" x14ac:dyDescent="0.25">
      <c r="A70">
        <v>69</v>
      </c>
      <c r="B70" t="s">
        <v>100</v>
      </c>
      <c r="C70" t="s">
        <v>286</v>
      </c>
      <c r="D70" t="s">
        <v>361</v>
      </c>
      <c r="E70" t="s">
        <v>361</v>
      </c>
      <c r="F70"/>
    </row>
    <row r="71" spans="1:6" x14ac:dyDescent="0.25">
      <c r="A71">
        <v>70</v>
      </c>
      <c r="B71" t="s">
        <v>55</v>
      </c>
      <c r="C71" t="s">
        <v>164</v>
      </c>
      <c r="D71" t="s">
        <v>361</v>
      </c>
      <c r="E71" t="s">
        <v>361</v>
      </c>
      <c r="F71"/>
    </row>
    <row r="72" spans="1:6" x14ac:dyDescent="0.25">
      <c r="A72">
        <v>71</v>
      </c>
      <c r="B72" t="s">
        <v>97</v>
      </c>
      <c r="C72" t="s">
        <v>182</v>
      </c>
      <c r="D72" t="s">
        <v>97</v>
      </c>
      <c r="E72" t="s">
        <v>182</v>
      </c>
      <c r="F72"/>
    </row>
    <row r="73" spans="1:6" x14ac:dyDescent="0.25">
      <c r="A73">
        <v>72</v>
      </c>
      <c r="B73" t="s">
        <v>72</v>
      </c>
      <c r="C73" t="s">
        <v>265</v>
      </c>
      <c r="D73" t="s">
        <v>72</v>
      </c>
      <c r="E73" t="s">
        <v>265</v>
      </c>
      <c r="F73"/>
    </row>
    <row r="74" spans="1:6" x14ac:dyDescent="0.25">
      <c r="A74">
        <v>73</v>
      </c>
      <c r="B74" t="s">
        <v>91</v>
      </c>
      <c r="C74" t="s">
        <v>179</v>
      </c>
      <c r="D74" t="s">
        <v>91</v>
      </c>
      <c r="E74" t="s">
        <v>179</v>
      </c>
      <c r="F74"/>
    </row>
    <row r="75" spans="1:6" x14ac:dyDescent="0.25">
      <c r="A75">
        <v>74</v>
      </c>
      <c r="B75" t="s">
        <v>106</v>
      </c>
      <c r="C75" t="s">
        <v>185</v>
      </c>
      <c r="D75" t="s">
        <v>106</v>
      </c>
      <c r="E75" t="s">
        <v>185</v>
      </c>
      <c r="F75"/>
    </row>
    <row r="76" spans="1:6" x14ac:dyDescent="0.25">
      <c r="A76">
        <v>75</v>
      </c>
      <c r="B76" t="s">
        <v>60</v>
      </c>
      <c r="C76" t="s">
        <v>165</v>
      </c>
      <c r="D76" t="s">
        <v>60</v>
      </c>
      <c r="E76" t="s">
        <v>165</v>
      </c>
      <c r="F76"/>
    </row>
    <row r="77" spans="1:6" x14ac:dyDescent="0.25">
      <c r="A77">
        <v>76</v>
      </c>
      <c r="B77" t="s">
        <v>130</v>
      </c>
      <c r="C77" t="s">
        <v>244</v>
      </c>
      <c r="D77" t="s">
        <v>130</v>
      </c>
      <c r="E77" t="s">
        <v>244</v>
      </c>
      <c r="F77"/>
    </row>
    <row r="78" spans="1:6" x14ac:dyDescent="0.25">
      <c r="A78">
        <v>77</v>
      </c>
      <c r="B78" t="s">
        <v>27</v>
      </c>
      <c r="C78" t="s">
        <v>146</v>
      </c>
      <c r="D78" t="s">
        <v>27</v>
      </c>
      <c r="E78" t="s">
        <v>146</v>
      </c>
      <c r="F78"/>
    </row>
    <row r="79" spans="1:6" x14ac:dyDescent="0.25">
      <c r="A79">
        <v>78</v>
      </c>
      <c r="B79" t="s">
        <v>131</v>
      </c>
      <c r="C79" t="s">
        <v>266</v>
      </c>
      <c r="D79" t="s">
        <v>131</v>
      </c>
      <c r="E79" t="s">
        <v>266</v>
      </c>
      <c r="F79"/>
    </row>
    <row r="80" spans="1:6" x14ac:dyDescent="0.25">
      <c r="A80">
        <v>79</v>
      </c>
      <c r="B80" t="s">
        <v>110</v>
      </c>
      <c r="C80" t="s">
        <v>187</v>
      </c>
      <c r="D80" t="s">
        <v>110</v>
      </c>
      <c r="E80" t="s">
        <v>187</v>
      </c>
      <c r="F80"/>
    </row>
    <row r="81" spans="1:6" x14ac:dyDescent="0.25">
      <c r="A81">
        <v>80</v>
      </c>
      <c r="B81" t="s">
        <v>11</v>
      </c>
      <c r="C81" t="s">
        <v>139</v>
      </c>
      <c r="D81" t="s">
        <v>11</v>
      </c>
      <c r="E81" t="s">
        <v>139</v>
      </c>
      <c r="F81"/>
    </row>
    <row r="82" spans="1:6" x14ac:dyDescent="0.25">
      <c r="A82">
        <v>81</v>
      </c>
      <c r="B82" t="s">
        <v>249</v>
      </c>
      <c r="C82" t="s">
        <v>250</v>
      </c>
      <c r="D82" t="s">
        <v>249</v>
      </c>
      <c r="E82" t="s">
        <v>250</v>
      </c>
      <c r="F82"/>
    </row>
    <row r="83" spans="1:6" x14ac:dyDescent="0.25">
      <c r="A83">
        <v>82</v>
      </c>
      <c r="B83" t="s">
        <v>85</v>
      </c>
      <c r="C83" t="s">
        <v>177</v>
      </c>
      <c r="D83" t="s">
        <v>85</v>
      </c>
      <c r="E83" t="s">
        <v>177</v>
      </c>
      <c r="F83"/>
    </row>
    <row r="84" spans="1:6" x14ac:dyDescent="0.25">
      <c r="A84">
        <v>83</v>
      </c>
      <c r="B84" t="s">
        <v>17</v>
      </c>
      <c r="C84" t="s">
        <v>267</v>
      </c>
      <c r="D84" t="s">
        <v>17</v>
      </c>
      <c r="E84" t="s">
        <v>267</v>
      </c>
      <c r="F84"/>
    </row>
    <row r="85" spans="1:6" x14ac:dyDescent="0.25">
      <c r="A85">
        <v>84</v>
      </c>
      <c r="B85" t="s">
        <v>40</v>
      </c>
      <c r="C85" t="s">
        <v>154</v>
      </c>
      <c r="D85" t="s">
        <v>40</v>
      </c>
      <c r="E85" t="s">
        <v>154</v>
      </c>
      <c r="F85"/>
    </row>
    <row r="86" spans="1:6" x14ac:dyDescent="0.25">
      <c r="A86">
        <v>85</v>
      </c>
      <c r="B86" t="s">
        <v>12</v>
      </c>
      <c r="C86" t="s">
        <v>276</v>
      </c>
      <c r="D86" t="s">
        <v>12</v>
      </c>
      <c r="E86" t="s">
        <v>276</v>
      </c>
      <c r="F86"/>
    </row>
    <row r="87" spans="1:6" x14ac:dyDescent="0.25">
      <c r="A87">
        <v>86</v>
      </c>
      <c r="B87" t="s">
        <v>63</v>
      </c>
      <c r="C87" t="s">
        <v>251</v>
      </c>
      <c r="D87" t="s">
        <v>63</v>
      </c>
      <c r="E87" t="s">
        <v>251</v>
      </c>
      <c r="F87"/>
    </row>
    <row r="88" spans="1:6" x14ac:dyDescent="0.25">
      <c r="A88">
        <v>87</v>
      </c>
      <c r="B88" t="s">
        <v>132</v>
      </c>
      <c r="C88" t="s">
        <v>380</v>
      </c>
      <c r="D88" t="s">
        <v>361</v>
      </c>
      <c r="E88" t="s">
        <v>361</v>
      </c>
      <c r="F88"/>
    </row>
    <row r="89" spans="1:6" x14ac:dyDescent="0.25">
      <c r="A89">
        <v>88</v>
      </c>
      <c r="B89" t="s">
        <v>133</v>
      </c>
      <c r="C89" t="s">
        <v>224</v>
      </c>
      <c r="D89" t="s">
        <v>133</v>
      </c>
      <c r="E89" t="s">
        <v>224</v>
      </c>
      <c r="F89"/>
    </row>
    <row r="90" spans="1:6" x14ac:dyDescent="0.25">
      <c r="A90">
        <v>89</v>
      </c>
      <c r="B90" t="s">
        <v>24</v>
      </c>
      <c r="C90" t="s">
        <v>274</v>
      </c>
      <c r="D90" t="s">
        <v>361</v>
      </c>
      <c r="E90" t="s">
        <v>361</v>
      </c>
      <c r="F90"/>
    </row>
    <row r="91" spans="1:6" x14ac:dyDescent="0.25">
      <c r="A91">
        <v>90</v>
      </c>
      <c r="B91" t="s">
        <v>134</v>
      </c>
      <c r="C91" t="s">
        <v>277</v>
      </c>
      <c r="D91" t="s">
        <v>369</v>
      </c>
      <c r="E91" t="s">
        <v>369</v>
      </c>
      <c r="F91"/>
    </row>
    <row r="92" spans="1:6" x14ac:dyDescent="0.25">
      <c r="A92">
        <v>91</v>
      </c>
      <c r="B92" t="s">
        <v>112</v>
      </c>
      <c r="C92" t="s">
        <v>189</v>
      </c>
      <c r="D92" t="s">
        <v>112</v>
      </c>
      <c r="E92" t="s">
        <v>189</v>
      </c>
      <c r="F92"/>
    </row>
    <row r="93" spans="1:6" x14ac:dyDescent="0.25">
      <c r="A93">
        <v>92</v>
      </c>
      <c r="B93" t="s">
        <v>111</v>
      </c>
      <c r="C93" t="s">
        <v>188</v>
      </c>
      <c r="D93" t="s">
        <v>361</v>
      </c>
      <c r="E93" t="s">
        <v>361</v>
      </c>
      <c r="F93"/>
    </row>
    <row r="94" spans="1:6" x14ac:dyDescent="0.25">
      <c r="A94">
        <v>93</v>
      </c>
      <c r="B94" t="s">
        <v>35</v>
      </c>
      <c r="C94" t="s">
        <v>151</v>
      </c>
      <c r="D94" t="s">
        <v>361</v>
      </c>
      <c r="E94" t="s">
        <v>361</v>
      </c>
      <c r="F94"/>
    </row>
    <row r="95" spans="1:6" x14ac:dyDescent="0.25">
      <c r="A95">
        <v>94</v>
      </c>
      <c r="B95" t="s">
        <v>135</v>
      </c>
      <c r="C95" t="s">
        <v>381</v>
      </c>
      <c r="D95" t="s">
        <v>135</v>
      </c>
      <c r="E95" t="s">
        <v>381</v>
      </c>
      <c r="F95"/>
    </row>
    <row r="96" spans="1:6" x14ac:dyDescent="0.25">
      <c r="A96">
        <v>95</v>
      </c>
      <c r="B96" t="s">
        <v>93</v>
      </c>
      <c r="C96" t="s">
        <v>180</v>
      </c>
      <c r="D96" t="s">
        <v>93</v>
      </c>
      <c r="E96" t="s">
        <v>180</v>
      </c>
      <c r="F96"/>
    </row>
    <row r="97" spans="1:6" x14ac:dyDescent="0.25">
      <c r="A97">
        <v>96</v>
      </c>
      <c r="B97" t="s">
        <v>136</v>
      </c>
      <c r="C97" t="s">
        <v>197</v>
      </c>
      <c r="D97" t="s">
        <v>361</v>
      </c>
      <c r="E97" t="s">
        <v>361</v>
      </c>
      <c r="F97"/>
    </row>
    <row r="98" spans="1:6" x14ac:dyDescent="0.25">
      <c r="A98">
        <v>97</v>
      </c>
      <c r="B98" t="s">
        <v>44</v>
      </c>
      <c r="C98" t="s">
        <v>231</v>
      </c>
      <c r="D98" t="s">
        <v>44</v>
      </c>
      <c r="E98" t="s">
        <v>231</v>
      </c>
      <c r="F98"/>
    </row>
    <row r="99" spans="1:6" x14ac:dyDescent="0.25">
      <c r="A99">
        <v>98</v>
      </c>
      <c r="B99" t="s">
        <v>15</v>
      </c>
      <c r="C99" t="s">
        <v>245</v>
      </c>
      <c r="D99" t="s">
        <v>15</v>
      </c>
      <c r="E99" t="s">
        <v>245</v>
      </c>
      <c r="F99"/>
    </row>
    <row r="100" spans="1:6" x14ac:dyDescent="0.25">
      <c r="A100">
        <v>99</v>
      </c>
      <c r="B100" t="s">
        <v>109</v>
      </c>
      <c r="C100" t="s">
        <v>186</v>
      </c>
      <c r="D100" t="s">
        <v>109</v>
      </c>
      <c r="E100" t="s">
        <v>186</v>
      </c>
      <c r="F100"/>
    </row>
    <row r="101" spans="1:6" x14ac:dyDescent="0.25">
      <c r="A101">
        <v>100</v>
      </c>
      <c r="B101" t="s">
        <v>23</v>
      </c>
      <c r="C101" t="s">
        <v>144</v>
      </c>
      <c r="D101" t="s">
        <v>23</v>
      </c>
      <c r="E101" t="s">
        <v>144</v>
      </c>
      <c r="F101"/>
    </row>
    <row r="102" spans="1:6" x14ac:dyDescent="0.25">
      <c r="A102">
        <v>101</v>
      </c>
      <c r="B102" t="s">
        <v>58</v>
      </c>
      <c r="C102" t="s">
        <v>379</v>
      </c>
      <c r="D102" t="s">
        <v>361</v>
      </c>
      <c r="E102" t="s">
        <v>361</v>
      </c>
      <c r="F102"/>
    </row>
    <row r="103" spans="1:6" x14ac:dyDescent="0.25">
      <c r="A103">
        <v>102</v>
      </c>
      <c r="B103" t="s">
        <v>50</v>
      </c>
      <c r="C103" t="s">
        <v>268</v>
      </c>
      <c r="D103" t="s">
        <v>50</v>
      </c>
      <c r="E103" t="s">
        <v>268</v>
      </c>
      <c r="F103"/>
    </row>
    <row r="104" spans="1:6" x14ac:dyDescent="0.25">
      <c r="A104">
        <v>103</v>
      </c>
      <c r="B104" t="s">
        <v>83</v>
      </c>
      <c r="C104" t="s">
        <v>176</v>
      </c>
      <c r="D104" t="s">
        <v>83</v>
      </c>
      <c r="E104" t="s">
        <v>176</v>
      </c>
      <c r="F104"/>
    </row>
    <row r="105" spans="1:6" x14ac:dyDescent="0.25">
      <c r="A105">
        <v>104</v>
      </c>
      <c r="B105" t="s">
        <v>77</v>
      </c>
      <c r="C105" t="s">
        <v>175</v>
      </c>
      <c r="D105" t="s">
        <v>77</v>
      </c>
      <c r="E105" t="s">
        <v>175</v>
      </c>
      <c r="F105"/>
    </row>
    <row r="106" spans="1:6" x14ac:dyDescent="0.25">
      <c r="A106">
        <v>105</v>
      </c>
      <c r="B106" t="s">
        <v>75</v>
      </c>
      <c r="C106" t="s">
        <v>172</v>
      </c>
      <c r="D106" t="s">
        <v>75</v>
      </c>
      <c r="E106" t="s">
        <v>172</v>
      </c>
      <c r="F106"/>
    </row>
    <row r="107" spans="1:6" x14ac:dyDescent="0.25">
      <c r="A107">
        <v>106</v>
      </c>
      <c r="B107" t="s">
        <v>70</v>
      </c>
      <c r="C107" t="s">
        <v>168</v>
      </c>
      <c r="D107" t="s">
        <v>70</v>
      </c>
      <c r="E107" t="s">
        <v>168</v>
      </c>
      <c r="F107"/>
    </row>
    <row r="108" spans="1:6" x14ac:dyDescent="0.25">
      <c r="A108">
        <v>107</v>
      </c>
      <c r="B108" t="s">
        <v>104</v>
      </c>
      <c r="C108" t="s">
        <v>287</v>
      </c>
      <c r="D108" t="s">
        <v>104</v>
      </c>
      <c r="E108" t="s">
        <v>287</v>
      </c>
      <c r="F108"/>
    </row>
    <row r="109" spans="1:6" x14ac:dyDescent="0.25">
      <c r="A109">
        <v>108</v>
      </c>
      <c r="B109" t="s">
        <v>61</v>
      </c>
      <c r="C109" t="s">
        <v>269</v>
      </c>
      <c r="D109" t="s">
        <v>61</v>
      </c>
      <c r="E109" t="s">
        <v>269</v>
      </c>
      <c r="F109"/>
    </row>
    <row r="110" spans="1:6" x14ac:dyDescent="0.25">
      <c r="A110">
        <v>109</v>
      </c>
      <c r="B110" t="s">
        <v>288</v>
      </c>
      <c r="C110" t="s">
        <v>289</v>
      </c>
      <c r="D110" t="s">
        <v>288</v>
      </c>
      <c r="E110" t="s">
        <v>289</v>
      </c>
      <c r="F110"/>
    </row>
    <row r="111" spans="1:6" x14ac:dyDescent="0.25">
      <c r="A111">
        <v>110</v>
      </c>
      <c r="B111" t="s">
        <v>92</v>
      </c>
      <c r="C111" t="s">
        <v>282</v>
      </c>
      <c r="D111" t="s">
        <v>92</v>
      </c>
      <c r="E111" t="s">
        <v>282</v>
      </c>
      <c r="F111"/>
    </row>
    <row r="112" spans="1:6" x14ac:dyDescent="0.25">
      <c r="A112">
        <v>111</v>
      </c>
      <c r="B112" t="s">
        <v>102</v>
      </c>
      <c r="C112" t="s">
        <v>283</v>
      </c>
      <c r="D112" t="s">
        <v>102</v>
      </c>
      <c r="E112" t="s">
        <v>283</v>
      </c>
      <c r="F112"/>
    </row>
    <row r="113" spans="1:6" x14ac:dyDescent="0.25">
      <c r="A113">
        <v>112</v>
      </c>
      <c r="B113" t="s">
        <v>65</v>
      </c>
      <c r="C113" t="s">
        <v>280</v>
      </c>
      <c r="D113" t="s">
        <v>65</v>
      </c>
      <c r="E113" t="s">
        <v>280</v>
      </c>
      <c r="F113"/>
    </row>
    <row r="114" spans="1:6" x14ac:dyDescent="0.25">
      <c r="A114">
        <v>113</v>
      </c>
      <c r="B114" t="s">
        <v>98</v>
      </c>
      <c r="C114" t="s">
        <v>281</v>
      </c>
      <c r="D114" t="s">
        <v>98</v>
      </c>
      <c r="E114" t="s">
        <v>281</v>
      </c>
      <c r="F114"/>
    </row>
    <row r="115" spans="1:6" x14ac:dyDescent="0.25">
      <c r="A115">
        <v>114</v>
      </c>
      <c r="B115" t="s">
        <v>69</v>
      </c>
      <c r="C115" t="s">
        <v>169</v>
      </c>
      <c r="D115" t="s">
        <v>361</v>
      </c>
      <c r="E115" t="s">
        <v>361</v>
      </c>
      <c r="F115"/>
    </row>
    <row r="116" spans="1:6" x14ac:dyDescent="0.25">
      <c r="A116">
        <v>115</v>
      </c>
      <c r="B116" t="s">
        <v>45</v>
      </c>
      <c r="C116" t="s">
        <v>374</v>
      </c>
      <c r="D116" t="s">
        <v>45</v>
      </c>
      <c r="E116" t="s">
        <v>374</v>
      </c>
      <c r="F116"/>
    </row>
    <row r="117" spans="1:6" x14ac:dyDescent="0.25">
      <c r="A117">
        <v>116</v>
      </c>
      <c r="B117" t="s">
        <v>54</v>
      </c>
      <c r="C117" t="s">
        <v>163</v>
      </c>
      <c r="D117" t="s">
        <v>54</v>
      </c>
      <c r="E117" t="s">
        <v>163</v>
      </c>
      <c r="F117"/>
    </row>
    <row r="118" spans="1:6" x14ac:dyDescent="0.25">
      <c r="A118">
        <v>117</v>
      </c>
      <c r="B118" t="s">
        <v>10</v>
      </c>
      <c r="C118" t="s">
        <v>382</v>
      </c>
      <c r="D118" t="s">
        <v>10</v>
      </c>
      <c r="E118" t="s">
        <v>382</v>
      </c>
      <c r="F118"/>
    </row>
    <row r="119" spans="1:6" x14ac:dyDescent="0.25">
      <c r="A119">
        <v>118</v>
      </c>
      <c r="B119" t="s">
        <v>16</v>
      </c>
      <c r="C119" t="s">
        <v>225</v>
      </c>
      <c r="D119" t="s">
        <v>16</v>
      </c>
      <c r="E119" t="s">
        <v>225</v>
      </c>
      <c r="F119"/>
    </row>
    <row r="120" spans="1:6" x14ac:dyDescent="0.25">
      <c r="A120">
        <v>119</v>
      </c>
      <c r="B120" t="s">
        <v>42</v>
      </c>
      <c r="C120" t="s">
        <v>156</v>
      </c>
      <c r="D120" t="s">
        <v>361</v>
      </c>
      <c r="E120" t="s">
        <v>361</v>
      </c>
      <c r="F120"/>
    </row>
    <row r="121" spans="1:6" x14ac:dyDescent="0.25">
      <c r="A121">
        <v>120</v>
      </c>
      <c r="B121" t="s">
        <v>25</v>
      </c>
      <c r="C121" t="s">
        <v>145</v>
      </c>
      <c r="D121" t="s">
        <v>25</v>
      </c>
      <c r="E121" t="s">
        <v>145</v>
      </c>
      <c r="F121"/>
    </row>
    <row r="122" spans="1:6" x14ac:dyDescent="0.25">
      <c r="A122">
        <v>121</v>
      </c>
      <c r="B122" t="s">
        <v>13</v>
      </c>
      <c r="C122" t="s">
        <v>246</v>
      </c>
      <c r="D122" t="s">
        <v>13</v>
      </c>
      <c r="E122" t="s">
        <v>246</v>
      </c>
      <c r="F122"/>
    </row>
    <row r="123" spans="1:6" x14ac:dyDescent="0.25">
      <c r="A123">
        <v>122</v>
      </c>
      <c r="B123" t="s">
        <v>74</v>
      </c>
      <c r="C123" t="s">
        <v>223</v>
      </c>
      <c r="D123" t="s">
        <v>74</v>
      </c>
      <c r="E123" t="s">
        <v>223</v>
      </c>
      <c r="F123"/>
    </row>
    <row r="124" spans="1:6" x14ac:dyDescent="0.25">
      <c r="A124">
        <v>123</v>
      </c>
      <c r="B124" t="s">
        <v>7</v>
      </c>
      <c r="C124" t="s">
        <v>270</v>
      </c>
      <c r="D124" t="s">
        <v>7</v>
      </c>
      <c r="E124" t="s">
        <v>270</v>
      </c>
      <c r="F124"/>
    </row>
    <row r="125" spans="1:6" x14ac:dyDescent="0.25">
      <c r="A125">
        <v>124</v>
      </c>
      <c r="B125" t="s">
        <v>137</v>
      </c>
      <c r="C125" t="s">
        <v>247</v>
      </c>
      <c r="D125" t="s">
        <v>137</v>
      </c>
      <c r="E125" t="s">
        <v>247</v>
      </c>
      <c r="F125"/>
    </row>
    <row r="126" spans="1:6" x14ac:dyDescent="0.25">
      <c r="A126">
        <v>125</v>
      </c>
      <c r="B126" t="s">
        <v>28</v>
      </c>
      <c r="C126" t="s">
        <v>147</v>
      </c>
      <c r="D126" t="s">
        <v>28</v>
      </c>
      <c r="E126" t="s">
        <v>147</v>
      </c>
      <c r="F126"/>
    </row>
    <row r="127" spans="1:6" x14ac:dyDescent="0.25">
      <c r="A127">
        <v>126</v>
      </c>
      <c r="B127" t="s">
        <v>68</v>
      </c>
      <c r="C127" t="s">
        <v>383</v>
      </c>
      <c r="D127" t="s">
        <v>68</v>
      </c>
      <c r="E127" t="s">
        <v>383</v>
      </c>
      <c r="F127"/>
    </row>
    <row r="128" spans="1:6" x14ac:dyDescent="0.25">
      <c r="F128"/>
    </row>
    <row r="129" spans="6:6" x14ac:dyDescent="0.25">
      <c r="F129"/>
    </row>
    <row r="130" spans="6:6" x14ac:dyDescent="0.25">
      <c r="F130"/>
    </row>
    <row r="131" spans="6:6" x14ac:dyDescent="0.25">
      <c r="F131"/>
    </row>
    <row r="132" spans="6:6" x14ac:dyDescent="0.25">
      <c r="F132"/>
    </row>
    <row r="133" spans="6:6" x14ac:dyDescent="0.25">
      <c r="F133"/>
    </row>
    <row r="134" spans="6:6" x14ac:dyDescent="0.25">
      <c r="F134"/>
    </row>
    <row r="135" spans="6:6" x14ac:dyDescent="0.25">
      <c r="F135"/>
    </row>
    <row r="136" spans="6:6" x14ac:dyDescent="0.25">
      <c r="F136"/>
    </row>
    <row r="137" spans="6:6" x14ac:dyDescent="0.25">
      <c r="F137"/>
    </row>
    <row r="138" spans="6:6" x14ac:dyDescent="0.25">
      <c r="F138"/>
    </row>
    <row r="139" spans="6:6" x14ac:dyDescent="0.25">
      <c r="F139"/>
    </row>
    <row r="140" spans="6:6" x14ac:dyDescent="0.25">
      <c r="F140"/>
    </row>
    <row r="141" spans="6:6" x14ac:dyDescent="0.25">
      <c r="F141"/>
    </row>
    <row r="142" spans="6:6" x14ac:dyDescent="0.25">
      <c r="F142"/>
    </row>
    <row r="143" spans="6:6" x14ac:dyDescent="0.25">
      <c r="F143"/>
    </row>
    <row r="144" spans="6:6" x14ac:dyDescent="0.25">
      <c r="F144"/>
    </row>
    <row r="145" spans="6:6" x14ac:dyDescent="0.25">
      <c r="F145"/>
    </row>
    <row r="146" spans="6:6" x14ac:dyDescent="0.25">
      <c r="F146"/>
    </row>
  </sheetData>
  <sheetProtection algorithmName="SHA-512" hashValue="qG7jdSj3G2RHphUHGj22Yra9VDC4UeqmTS2YTtw7f6+Zet3tfkJQ3RzBzeyYccTIBm58cCKzEB6DD/XzNJ/u5g==" saltValue="YQYiSqqvUjY80O4ICvTZpg==" spinCount="100000" sheet="1" objects="1" scenarios="1" selectLockedCells="1" selectUnlockedCells="1"/>
  <sortState xmlns:xlrd2="http://schemas.microsoft.com/office/spreadsheetml/2017/richdata2" ref="B2:E146">
    <sortCondition ref="C2:C146"/>
  </sortState>
  <conditionalFormatting sqref="B2:B127">
    <cfRule type="duplicateValues" dxfId="0" priority="6"/>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Methodology</vt:lpstr>
      <vt:lpstr>Definitions</vt:lpstr>
      <vt:lpstr>Follicular lymphoma-data table</vt:lpstr>
      <vt:lpstr>Follicular lymphoma-funnel plot</vt:lpstr>
      <vt:lpstr>Excluded treatment regimens</vt:lpstr>
      <vt:lpstr>Acknowledgements</vt:lpstr>
      <vt:lpstr>excluded_trusts</vt:lpstr>
      <vt:lpstr>fl_raw_data</vt:lpstr>
      <vt:lpstr>included_trusts</vt:lpstr>
      <vt:lpstr>no_data</vt:lpstr>
      <vt:lpstr>trust_lookup</vt:lpstr>
      <vt:lpstr>trust_lookup_dropdown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Carolynn Gildea</dc:creator>
  <cp:lastModifiedBy>Michael Baser</cp:lastModifiedBy>
  <dcterms:created xsi:type="dcterms:W3CDTF">2016-02-23T11:37:20Z</dcterms:created>
  <dcterms:modified xsi:type="dcterms:W3CDTF">2022-02-28T17:27:48Z</dcterms:modified>
</cp:coreProperties>
</file>