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phe.gov.uk\CKO\pid\NDR\SACT\CIU\Outputs\30 day mortality - CMAR\CTYA\Output\Send to PTCs and POSCUs\"/>
    </mc:Choice>
  </mc:AlternateContent>
  <xr:revisionPtr revIDLastSave="0" documentId="13_ncr:1_{FE5033D0-16AD-483D-8BEC-1A32DA77F7BA}" xr6:coauthVersionLast="45" xr6:coauthVersionMax="45" xr10:uidLastSave="{00000000-0000-0000-0000-000000000000}"/>
  <bookViews>
    <workbookView xWindow="-19310" yWindow="4660" windowWidth="19420" windowHeight="10560" tabRatio="887" xr2:uid="{00000000-000D-0000-FFFF-FFFF00000000}"/>
  </bookViews>
  <sheets>
    <sheet name="Contents" sheetId="16" r:id="rId1"/>
    <sheet name="Methodology" sheetId="20" r:id="rId2"/>
    <sheet name="Definitions" sheetId="19" r:id="rId3"/>
    <sheet name="ALL - data table" sheetId="25" r:id="rId4"/>
    <sheet name="ALL - funnel plot" sheetId="26" r:id="rId5"/>
    <sheet name="List of trusts included" sheetId="47" r:id="rId6"/>
    <sheet name="List of excluded regimens" sheetId="17" r:id="rId7"/>
    <sheet name="Acknowledgements" sheetId="18" r:id="rId8"/>
    <sheet name="ALL Raw Data" sheetId="46" state="veryHidden" r:id="rId9"/>
    <sheet name="ptc lookup" sheetId="35" state="veryHidden" r:id="rId10"/>
  </sheets>
  <definedNames>
    <definedName name="_xlnm._FilterDatabase" localSheetId="3" hidden="1">'ALL - data table'!$A$1:$J$18</definedName>
    <definedName name="_xlnm._FilterDatabase" localSheetId="9" hidden="1">'ptc lookup'!$A$1:$K$133</definedName>
    <definedName name="trust_lookup">'ptc lookup'!$A$2:$C$14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46" l="1"/>
  <c r="A14" i="46"/>
  <c r="A15" i="46"/>
  <c r="A16" i="46"/>
  <c r="A17" i="46"/>
  <c r="A18" i="46"/>
  <c r="A19" i="46"/>
  <c r="A20" i="46"/>
  <c r="A21" i="46"/>
  <c r="A22" i="46"/>
  <c r="A23" i="46"/>
  <c r="A24" i="46"/>
  <c r="A25" i="46"/>
  <c r="A26" i="46"/>
  <c r="A27" i="46"/>
  <c r="A28" i="46"/>
  <c r="A29" i="46"/>
  <c r="A30" i="46"/>
  <c r="A31" i="46"/>
  <c r="A32" i="46"/>
  <c r="A33" i="46"/>
  <c r="A10" i="46"/>
  <c r="A11" i="46"/>
  <c r="A12" i="46"/>
  <c r="A9" i="46"/>
  <c r="A34" i="46"/>
  <c r="A2" i="46" l="1"/>
  <c r="A3" i="46"/>
  <c r="A4" i="46"/>
  <c r="A5" i="46"/>
  <c r="A6" i="46"/>
  <c r="A7" i="46"/>
  <c r="A8" i="46"/>
  <c r="A44" i="46"/>
  <c r="A45" i="46"/>
  <c r="A46" i="46"/>
  <c r="A47" i="46"/>
  <c r="A48" i="46"/>
  <c r="A49" i="46"/>
  <c r="A50" i="46"/>
  <c r="A51"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C10" i="26"/>
  <c r="L10" i="46" s="1"/>
  <c r="N8" i="46"/>
  <c r="M8" i="46"/>
  <c r="M7" i="46"/>
  <c r="N7" i="46" s="1"/>
  <c r="C12" i="26" l="1"/>
  <c r="C11" i="26"/>
</calcChain>
</file>

<file path=xl/sharedStrings.xml><?xml version="1.0" encoding="utf-8"?>
<sst xmlns="http://schemas.openxmlformats.org/spreadsheetml/2006/main" count="394" uniqueCount="252">
  <si>
    <t>Title</t>
  </si>
  <si>
    <t>x-axis title</t>
  </si>
  <si>
    <t>y-axis title</t>
  </si>
  <si>
    <t>Source</t>
  </si>
  <si>
    <t>Baseline</t>
  </si>
  <si>
    <t/>
  </si>
  <si>
    <t>caseload</t>
  </si>
  <si>
    <t>rate_adj</t>
  </si>
  <si>
    <t>lb_2s</t>
  </si>
  <si>
    <t>ub_2s</t>
  </si>
  <si>
    <t>lb_3s</t>
  </si>
  <si>
    <t>ub_3s</t>
  </si>
  <si>
    <t>Case mix adjusted 30-day mortality rate</t>
  </si>
  <si>
    <t>Trust code</t>
  </si>
  <si>
    <t>NEW_TRUST_NAME</t>
  </si>
  <si>
    <t xml:space="preserve">Contents </t>
  </si>
  <si>
    <t>Definitions</t>
  </si>
  <si>
    <t>Methodology</t>
  </si>
  <si>
    <t xml:space="preserve">Acknowledgements </t>
  </si>
  <si>
    <t>Feedback</t>
  </si>
  <si>
    <t>Find out more</t>
  </si>
  <si>
    <t>List of excluded regimens</t>
  </si>
  <si>
    <t>List of excluded regimens:</t>
  </si>
  <si>
    <r>
      <t>·</t>
    </r>
    <r>
      <rPr>
        <sz val="7"/>
        <color theme="1"/>
        <rFont val="Times New Roman"/>
        <family val="1"/>
      </rPr>
      <t xml:space="preserve">         </t>
    </r>
    <r>
      <rPr>
        <sz val="11"/>
        <color theme="1"/>
        <rFont val="Arial"/>
        <family val="2"/>
      </rPr>
      <t>Not Chemo</t>
    </r>
  </si>
  <si>
    <r>
      <t>·</t>
    </r>
    <r>
      <rPr>
        <sz val="7"/>
        <color theme="1"/>
        <rFont val="Times New Roman"/>
        <family val="1"/>
      </rPr>
      <t xml:space="preserve">         </t>
    </r>
    <r>
      <rPr>
        <sz val="11"/>
        <color theme="1"/>
        <rFont val="Arial"/>
        <family val="2"/>
      </rPr>
      <t xml:space="preserve">Trial        </t>
    </r>
  </si>
  <si>
    <r>
      <t>·</t>
    </r>
    <r>
      <rPr>
        <sz val="7"/>
        <color theme="1"/>
        <rFont val="Times New Roman"/>
        <family val="1"/>
      </rPr>
      <t xml:space="preserve">         </t>
    </r>
    <r>
      <rPr>
        <sz val="11"/>
        <color theme="1"/>
        <rFont val="Arial"/>
        <family val="2"/>
      </rPr>
      <t xml:space="preserve">Anagrelide </t>
    </r>
  </si>
  <si>
    <r>
      <t>·</t>
    </r>
    <r>
      <rPr>
        <sz val="7"/>
        <color theme="1"/>
        <rFont val="Times New Roman"/>
        <family val="1"/>
      </rPr>
      <t xml:space="preserve">         </t>
    </r>
    <r>
      <rPr>
        <sz val="11"/>
        <color theme="1"/>
        <rFont val="Arial"/>
        <family val="2"/>
      </rPr>
      <t xml:space="preserve">Anti-Histamines         </t>
    </r>
  </si>
  <si>
    <r>
      <t>·</t>
    </r>
    <r>
      <rPr>
        <sz val="7"/>
        <color theme="1"/>
        <rFont val="Times New Roman"/>
        <family val="1"/>
      </rPr>
      <t xml:space="preserve">         </t>
    </r>
    <r>
      <rPr>
        <sz val="11"/>
        <color theme="1"/>
        <rFont val="Arial"/>
        <family val="2"/>
      </rPr>
      <t xml:space="preserve">Anti-Emetics         </t>
    </r>
  </si>
  <si>
    <r>
      <t>·</t>
    </r>
    <r>
      <rPr>
        <sz val="7"/>
        <color theme="1"/>
        <rFont val="Times New Roman"/>
        <family val="1"/>
      </rPr>
      <t xml:space="preserve">         </t>
    </r>
    <r>
      <rPr>
        <sz val="11"/>
        <color theme="1"/>
        <rFont val="Arial"/>
        <family val="2"/>
      </rPr>
      <t xml:space="preserve">APML         </t>
    </r>
  </si>
  <si>
    <r>
      <t>·</t>
    </r>
    <r>
      <rPr>
        <sz val="7"/>
        <color theme="1"/>
        <rFont val="Times New Roman"/>
        <family val="1"/>
      </rPr>
      <t xml:space="preserve">         </t>
    </r>
    <r>
      <rPr>
        <sz val="11"/>
        <color theme="1"/>
        <rFont val="Arial"/>
        <family val="2"/>
      </rPr>
      <t xml:space="preserve">B12          </t>
    </r>
  </si>
  <si>
    <r>
      <t>·</t>
    </r>
    <r>
      <rPr>
        <sz val="7"/>
        <color theme="1"/>
        <rFont val="Times New Roman"/>
        <family val="1"/>
      </rPr>
      <t xml:space="preserve">         </t>
    </r>
    <r>
      <rPr>
        <sz val="11"/>
        <color theme="1"/>
        <rFont val="Arial"/>
        <family val="2"/>
      </rPr>
      <t xml:space="preserve">Bisphosphonates         </t>
    </r>
  </si>
  <si>
    <r>
      <t>·</t>
    </r>
    <r>
      <rPr>
        <sz val="7"/>
        <color theme="1"/>
        <rFont val="Times New Roman"/>
        <family val="1"/>
      </rPr>
      <t xml:space="preserve">         </t>
    </r>
    <r>
      <rPr>
        <sz val="11"/>
        <color theme="1"/>
        <rFont val="Arial"/>
        <family val="2"/>
      </rPr>
      <t xml:space="preserve">Denosumab         </t>
    </r>
  </si>
  <si>
    <r>
      <t>·</t>
    </r>
    <r>
      <rPr>
        <sz val="7"/>
        <color theme="1"/>
        <rFont val="Times New Roman"/>
        <family val="1"/>
      </rPr>
      <t xml:space="preserve">         </t>
    </r>
    <r>
      <rPr>
        <sz val="11"/>
        <color theme="1"/>
        <rFont val="Arial"/>
        <family val="2"/>
      </rPr>
      <t xml:space="preserve">Folinic Acid         </t>
    </r>
  </si>
  <si>
    <r>
      <t>·</t>
    </r>
    <r>
      <rPr>
        <sz val="7"/>
        <color theme="1"/>
        <rFont val="Times New Roman"/>
        <family val="1"/>
      </rPr>
      <t xml:space="preserve">         </t>
    </r>
    <r>
      <rPr>
        <sz val="11"/>
        <color theme="1"/>
        <rFont val="Arial"/>
        <family val="2"/>
      </rPr>
      <t xml:space="preserve">GCSF         </t>
    </r>
  </si>
  <si>
    <r>
      <t>·</t>
    </r>
    <r>
      <rPr>
        <sz val="7"/>
        <color theme="1"/>
        <rFont val="Times New Roman"/>
        <family val="1"/>
      </rPr>
      <t xml:space="preserve">         </t>
    </r>
    <r>
      <rPr>
        <sz val="11"/>
        <color theme="1"/>
        <rFont val="Arial"/>
        <family val="2"/>
      </rPr>
      <t xml:space="preserve">Hepatoblastoma </t>
    </r>
  </si>
  <si>
    <r>
      <t>·</t>
    </r>
    <r>
      <rPr>
        <sz val="7"/>
        <color theme="1"/>
        <rFont val="Times New Roman"/>
        <family val="1"/>
      </rPr>
      <t xml:space="preserve">         </t>
    </r>
    <r>
      <rPr>
        <sz val="11"/>
        <color theme="1"/>
        <rFont val="Arial"/>
        <family val="2"/>
      </rPr>
      <t xml:space="preserve">Ibandronic Acid       </t>
    </r>
  </si>
  <si>
    <r>
      <t>·</t>
    </r>
    <r>
      <rPr>
        <sz val="7"/>
        <color theme="1"/>
        <rFont val="Times New Roman"/>
        <family val="1"/>
      </rPr>
      <t xml:space="preserve">         </t>
    </r>
    <r>
      <rPr>
        <sz val="11"/>
        <color theme="1"/>
        <rFont val="Arial"/>
        <family val="2"/>
      </rPr>
      <t xml:space="preserve">Lanreotide </t>
    </r>
  </si>
  <si>
    <r>
      <t>·</t>
    </r>
    <r>
      <rPr>
        <sz val="7"/>
        <color theme="1"/>
        <rFont val="Times New Roman"/>
        <family val="1"/>
      </rPr>
      <t xml:space="preserve">         </t>
    </r>
    <r>
      <rPr>
        <sz val="11"/>
        <color theme="1"/>
        <rFont val="Arial"/>
        <family val="2"/>
      </rPr>
      <t xml:space="preserve">Medroxyprogesterone         </t>
    </r>
  </si>
  <si>
    <r>
      <t>·</t>
    </r>
    <r>
      <rPr>
        <sz val="7"/>
        <color theme="1"/>
        <rFont val="Times New Roman"/>
        <family val="1"/>
      </rPr>
      <t xml:space="preserve">         </t>
    </r>
    <r>
      <rPr>
        <sz val="11"/>
        <color theme="1"/>
        <rFont val="Arial"/>
        <family val="2"/>
      </rPr>
      <t xml:space="preserve">Megestrol         </t>
    </r>
  </si>
  <si>
    <r>
      <t>·</t>
    </r>
    <r>
      <rPr>
        <sz val="7"/>
        <color theme="1"/>
        <rFont val="Times New Roman"/>
        <family val="1"/>
      </rPr>
      <t xml:space="preserve">         </t>
    </r>
    <r>
      <rPr>
        <sz val="11"/>
        <color theme="1"/>
        <rFont val="Arial"/>
        <family val="2"/>
      </rPr>
      <t xml:space="preserve">Octreotide         </t>
    </r>
  </si>
  <si>
    <r>
      <t>·</t>
    </r>
    <r>
      <rPr>
        <sz val="7"/>
        <color theme="1"/>
        <rFont val="Times New Roman"/>
        <family val="1"/>
      </rPr>
      <t xml:space="preserve">         </t>
    </r>
    <r>
      <rPr>
        <sz val="11"/>
        <color theme="1"/>
        <rFont val="Arial"/>
        <family val="2"/>
      </rPr>
      <t xml:space="preserve">Pamidronate </t>
    </r>
  </si>
  <si>
    <r>
      <t>·</t>
    </r>
    <r>
      <rPr>
        <sz val="7"/>
        <color theme="1"/>
        <rFont val="Times New Roman"/>
        <family val="1"/>
      </rPr>
      <t xml:space="preserve">         </t>
    </r>
    <r>
      <rPr>
        <sz val="11"/>
        <color theme="1"/>
        <rFont val="Arial"/>
        <family val="2"/>
      </rPr>
      <t xml:space="preserve">Pasireotide </t>
    </r>
  </si>
  <si>
    <r>
      <t>·</t>
    </r>
    <r>
      <rPr>
        <sz val="7"/>
        <color theme="1"/>
        <rFont val="Times New Roman"/>
        <family val="1"/>
      </rPr>
      <t xml:space="preserve">         </t>
    </r>
    <r>
      <rPr>
        <sz val="11"/>
        <color theme="1"/>
        <rFont val="Arial"/>
        <family val="2"/>
      </rPr>
      <t xml:space="preserve">Progesterone  </t>
    </r>
  </si>
  <si>
    <r>
      <t>·</t>
    </r>
    <r>
      <rPr>
        <sz val="7"/>
        <color theme="1"/>
        <rFont val="Times New Roman"/>
        <family val="1"/>
      </rPr>
      <t xml:space="preserve">         </t>
    </r>
    <r>
      <rPr>
        <sz val="11"/>
        <color theme="1"/>
        <rFont val="Arial"/>
        <family val="2"/>
      </rPr>
      <t xml:space="preserve">Retinoblastoma         </t>
    </r>
  </si>
  <si>
    <r>
      <t>·</t>
    </r>
    <r>
      <rPr>
        <sz val="7"/>
        <color theme="1"/>
        <rFont val="Times New Roman"/>
        <family val="1"/>
      </rPr>
      <t xml:space="preserve">         </t>
    </r>
    <r>
      <rPr>
        <sz val="11"/>
        <color theme="1"/>
        <rFont val="Arial"/>
        <family val="2"/>
      </rPr>
      <t xml:space="preserve">Sandostatin         </t>
    </r>
  </si>
  <si>
    <r>
      <t>·</t>
    </r>
    <r>
      <rPr>
        <sz val="7"/>
        <color theme="1"/>
        <rFont val="Times New Roman"/>
        <family val="1"/>
      </rPr>
      <t xml:space="preserve">         </t>
    </r>
    <r>
      <rPr>
        <sz val="11"/>
        <color theme="1"/>
        <rFont val="Arial"/>
        <family val="2"/>
      </rPr>
      <t xml:space="preserve">Signifor         </t>
    </r>
  </si>
  <si>
    <r>
      <t>·</t>
    </r>
    <r>
      <rPr>
        <sz val="7"/>
        <color theme="1"/>
        <rFont val="Times New Roman"/>
        <family val="1"/>
      </rPr>
      <t xml:space="preserve">         </t>
    </r>
    <r>
      <rPr>
        <sz val="11"/>
        <color theme="1"/>
        <rFont val="Arial"/>
        <family val="2"/>
      </rPr>
      <t xml:space="preserve">Somatuline         </t>
    </r>
  </si>
  <si>
    <r>
      <t>·</t>
    </r>
    <r>
      <rPr>
        <sz val="7"/>
        <color theme="1"/>
        <rFont val="Times New Roman"/>
        <family val="1"/>
      </rPr>
      <t xml:space="preserve">         </t>
    </r>
    <r>
      <rPr>
        <sz val="11"/>
        <color theme="1"/>
        <rFont val="Arial"/>
        <family val="2"/>
      </rPr>
      <t xml:space="preserve">Somatostatin </t>
    </r>
  </si>
  <si>
    <r>
      <t>·</t>
    </r>
    <r>
      <rPr>
        <sz val="7"/>
        <color theme="1"/>
        <rFont val="Times New Roman"/>
        <family val="1"/>
      </rPr>
      <t xml:space="preserve">         </t>
    </r>
    <r>
      <rPr>
        <sz val="11"/>
        <color theme="1"/>
        <rFont val="Arial"/>
        <family val="2"/>
      </rPr>
      <t xml:space="preserve">Stilboestrol </t>
    </r>
  </si>
  <si>
    <r>
      <t>·</t>
    </r>
    <r>
      <rPr>
        <sz val="7"/>
        <color theme="1"/>
        <rFont val="Times New Roman"/>
        <family val="1"/>
      </rPr>
      <t xml:space="preserve">         </t>
    </r>
    <r>
      <rPr>
        <sz val="11"/>
        <color theme="1"/>
        <rFont val="Arial"/>
        <family val="2"/>
      </rPr>
      <t xml:space="preserve">Stilbestrol </t>
    </r>
  </si>
  <si>
    <r>
      <t>·</t>
    </r>
    <r>
      <rPr>
        <sz val="7"/>
        <color theme="1"/>
        <rFont val="Times New Roman"/>
        <family val="1"/>
      </rPr>
      <t xml:space="preserve">         </t>
    </r>
    <r>
      <rPr>
        <sz val="11"/>
        <color theme="1"/>
        <rFont val="Arial"/>
        <family val="2"/>
      </rPr>
      <t xml:space="preserve">Vitamin  </t>
    </r>
  </si>
  <si>
    <r>
      <t>·</t>
    </r>
    <r>
      <rPr>
        <sz val="7"/>
        <color theme="1"/>
        <rFont val="Times New Roman"/>
        <family val="1"/>
      </rPr>
      <t xml:space="preserve">         </t>
    </r>
    <r>
      <rPr>
        <sz val="11"/>
        <color theme="1"/>
        <rFont val="Arial"/>
        <family val="2"/>
      </rPr>
      <t xml:space="preserve">Zoledronic Acid </t>
    </r>
  </si>
  <si>
    <t xml:space="preserve">Cancer site </t>
  </si>
  <si>
    <t xml:space="preserve">Period of treatment activity </t>
  </si>
  <si>
    <t>Appendix</t>
  </si>
  <si>
    <t>sact@phe.gov.uk</t>
  </si>
  <si>
    <t>Dr Rebecca Smittenaar</t>
  </si>
  <si>
    <t>Michael Baser</t>
  </si>
  <si>
    <t>Dr Martine Bomb</t>
  </si>
  <si>
    <t xml:space="preserve">Non-harmful, supportive treatments, hormones and non-chemo drugs as well as records submitted in error were excluded from the analysis for all cancer sites presented in this workbook. The regimen names of those excluded treatments are listed below. These were selected for exclusion in consultation with pharmacists. </t>
  </si>
  <si>
    <t>Drop down lookup</t>
  </si>
  <si>
    <t>&gt;Upper 3SD Limit</t>
  </si>
  <si>
    <t>&lt;Lower 3SD Limit</t>
  </si>
  <si>
    <t>If you have any feedback or queries regarding any of these data, please contact the SACT helpdesk:</t>
  </si>
  <si>
    <t>Adjusted 30-day mortality rate (%)</t>
  </si>
  <si>
    <t>National average (%)</t>
  </si>
  <si>
    <t>Lower 2SD limit (%)</t>
  </si>
  <si>
    <t>Upper 2SD limit (%)</t>
  </si>
  <si>
    <t>Lower 3SD Limit (%)</t>
  </si>
  <si>
    <t>Upper 3SD Limit (%)</t>
  </si>
  <si>
    <t>Clinicians:</t>
  </si>
  <si>
    <t>Colleagues:</t>
  </si>
  <si>
    <t>ICD-10 code</t>
  </si>
  <si>
    <t>Risk-adjusted 30-day post-chemotherapy mortality percentage</t>
  </si>
  <si>
    <r>
      <t>·</t>
    </r>
    <r>
      <rPr>
        <sz val="7"/>
        <color theme="1"/>
        <rFont val="Times New Roman"/>
        <family val="1"/>
      </rPr>
      <t xml:space="preserve">         </t>
    </r>
    <r>
      <rPr>
        <sz val="11"/>
        <color theme="1"/>
        <rFont val="Arial"/>
        <family val="2"/>
      </rPr>
      <t>Steroid</t>
    </r>
    <r>
      <rPr>
        <b/>
        <sz val="11"/>
        <color theme="1"/>
        <rFont val="Arial"/>
        <family val="2"/>
      </rPr>
      <t>*</t>
    </r>
  </si>
  <si>
    <t>Please see the frequently asked questions (FAQ) and companion brief that were circulated with this workbook.</t>
  </si>
  <si>
    <t>Acute lymphoblastic leukaemia (ALL)</t>
  </si>
  <si>
    <t>C91.0</t>
  </si>
  <si>
    <t>Principal_Treatment_Centre</t>
  </si>
  <si>
    <t>Select PTC name</t>
  </si>
  <si>
    <t>National Cancer Registration and Analysis Service; Public Health England</t>
  </si>
  <si>
    <t>Gabrielle Emanuel</t>
  </si>
  <si>
    <t>Sophie Finnigan (analytical lead)</t>
  </si>
  <si>
    <t>Jan 2017 - Dec 2019</t>
  </si>
  <si>
    <t>Number treated in 2017-2019</t>
  </si>
  <si>
    <t>Case-mix adjusted 30-day mortality for children, teenagers, and young adults 
after receiving SACT in England, 2017-2019</t>
  </si>
  <si>
    <t>Cambridge University Hospitals NHS Foundation Trust</t>
  </si>
  <si>
    <t>Nottingham University Hospitals NHS Trust</t>
  </si>
  <si>
    <t>Oxford University Hospitals NHS Trust</t>
  </si>
  <si>
    <t>Southampton University Hospitals NHS Trust</t>
  </si>
  <si>
    <t>Alder Hey Children's NHS Foundation Trust</t>
  </si>
  <si>
    <t>Caseload</t>
  </si>
  <si>
    <t>RBS</t>
  </si>
  <si>
    <t>REM</t>
  </si>
  <si>
    <t>Liverpool University Hospitals NHS Foundation Trust</t>
  </si>
  <si>
    <t>REN</t>
  </si>
  <si>
    <t>The Clatterbridge Cancer Centre NHS Foundation Trust</t>
  </si>
  <si>
    <t>RKB</t>
  </si>
  <si>
    <t>University Hospitals Coventry and Warwickshire NHS Trust</t>
  </si>
  <si>
    <t>RLQ</t>
  </si>
  <si>
    <t>Wye Valley NHS Trust</t>
  </si>
  <si>
    <t>RQ3</t>
  </si>
  <si>
    <t>Birmingham Women's and Children's NHS Foundation Trust</t>
  </si>
  <si>
    <t>RRK</t>
  </si>
  <si>
    <t>University Hospitals Birmingham NHS Foundation Trust</t>
  </si>
  <si>
    <t>RXW</t>
  </si>
  <si>
    <t>Shrewsbury and Telford Hospital NHS Trust</t>
  </si>
  <si>
    <t>RC9</t>
  </si>
  <si>
    <t>Bedfordshire Hospitals NHS Foundation Trust</t>
  </si>
  <si>
    <t>RGN</t>
  </si>
  <si>
    <t>North West Anglia NHS Foundation Trust</t>
  </si>
  <si>
    <t>RGT</t>
  </si>
  <si>
    <t>R0A</t>
  </si>
  <si>
    <t>Manchester University NHS Foundation Trust</t>
  </si>
  <si>
    <t>RBV</t>
  </si>
  <si>
    <t>The Christie NHS Foundation Trust</t>
  </si>
  <si>
    <t>RR8</t>
  </si>
  <si>
    <t>Leeds Teaching Hospitals NHS Trust</t>
  </si>
  <si>
    <t>RWE</t>
  </si>
  <si>
    <t>University Hospitals of Leicester NHS Trust</t>
  </si>
  <si>
    <t>R1H</t>
  </si>
  <si>
    <t>Barts Health NHS Trust</t>
  </si>
  <si>
    <t>R1K</t>
  </si>
  <si>
    <t xml:space="preserve">London North West University Healthcare NHS Trust </t>
  </si>
  <si>
    <t>RAX</t>
  </si>
  <si>
    <t>Kingston Hospital NHS Foundation Trust</t>
  </si>
  <si>
    <t>RDU</t>
  </si>
  <si>
    <t>Frimley Health NHS Foundation Trust</t>
  </si>
  <si>
    <t>RF4</t>
  </si>
  <si>
    <t>Barking, Havering and Redbridge University Hospitals NHS Trust</t>
  </si>
  <si>
    <t>RJ7</t>
  </si>
  <si>
    <t>St George's University Hospitals NHS Foundation Trust</t>
  </si>
  <si>
    <t>RKE</t>
  </si>
  <si>
    <t>Whittington Health NHS Trust</t>
  </si>
  <si>
    <t>RP4</t>
  </si>
  <si>
    <t>Great Ormond Street Hospital for Children NHS Trust</t>
  </si>
  <si>
    <t>RPY</t>
  </si>
  <si>
    <t>The Royal Marsden NHS Foundation Trust</t>
  </si>
  <si>
    <t>RRV</t>
  </si>
  <si>
    <t>University College London Hospitals NHS Foundation Trust</t>
  </si>
  <si>
    <t>RWF</t>
  </si>
  <si>
    <t>Maidstone and Tunbridge Wells NHS Trust</t>
  </si>
  <si>
    <t>RXH</t>
  </si>
  <si>
    <t>Brighton and Sussex University Hospitals NHS Trust</t>
  </si>
  <si>
    <t>RYJ</t>
  </si>
  <si>
    <t>Imperial College Healthcare NHS Trust</t>
  </si>
  <si>
    <t>RYR</t>
  </si>
  <si>
    <t>Western Sussex Hospitals NHS Foundation Trust</t>
  </si>
  <si>
    <t>RNS</t>
  </si>
  <si>
    <t>Northampton General Hospital NHS Trust</t>
  </si>
  <si>
    <t>RX1</t>
  </si>
  <si>
    <t>RD8</t>
  </si>
  <si>
    <t>Milton Keynes Hospital NHS Foundation Trust</t>
  </si>
  <si>
    <t>RN3</t>
  </si>
  <si>
    <t>Great Western Hospitals NHS Foundation Trust</t>
  </si>
  <si>
    <t>RTH</t>
  </si>
  <si>
    <t>RCU</t>
  </si>
  <si>
    <t>Sheffield Children's NHS Foundation Trust</t>
  </si>
  <si>
    <t>RHQ</t>
  </si>
  <si>
    <t>Sheffield Teaching Hospitals NHS Foundation Trust</t>
  </si>
  <si>
    <t>R0D</t>
  </si>
  <si>
    <t>University Hospitals Dorset NHS Foundation Trust</t>
  </si>
  <si>
    <t>R1F</t>
  </si>
  <si>
    <t>Isle of Wight NHS Trust</t>
  </si>
  <si>
    <t>RBD</t>
  </si>
  <si>
    <t>Dorset County Hospital NHS Foundation Trust</t>
  </si>
  <si>
    <t>RHM</t>
  </si>
  <si>
    <t>University Hospital Southampton NHS Foundation Trust</t>
  </si>
  <si>
    <t>RHU</t>
  </si>
  <si>
    <t>Portsmouth Hospitals University NHS Trust</t>
  </si>
  <si>
    <t>RTD</t>
  </si>
  <si>
    <t>The Newcastle Upon Tyne Hospitals NHS Foundation Trust</t>
  </si>
  <si>
    <t>RA4</t>
  </si>
  <si>
    <t>Yeovil District Hospital NHS Foundation Trust</t>
  </si>
  <si>
    <t>RA7</t>
  </si>
  <si>
    <t>University Hospitals Bristol and Weston NHS Foundation Trust</t>
  </si>
  <si>
    <t>RD1</t>
  </si>
  <si>
    <t>Royal United Hospitals Bath NHS Foundation Trust</t>
  </si>
  <si>
    <t>REF</t>
  </si>
  <si>
    <t>Royal Cornwall Hospitals NHS Trust</t>
  </si>
  <si>
    <t>RH5</t>
  </si>
  <si>
    <t>Somerset NHS Foundation Trust</t>
  </si>
  <si>
    <t>RH8</t>
  </si>
  <si>
    <t>Royal Devon and Exeter NHS Foundation Trust</t>
  </si>
  <si>
    <t>RK9</t>
  </si>
  <si>
    <t>University Hospitals Plymouth NHS Trust</t>
  </si>
  <si>
    <t>Cambridge</t>
  </si>
  <si>
    <t>Newcastle</t>
  </si>
  <si>
    <t>Leeds</t>
  </si>
  <si>
    <t>Nottingham</t>
  </si>
  <si>
    <t>Oxford</t>
  </si>
  <si>
    <t>Southampton</t>
  </si>
  <si>
    <t>Bristol</t>
  </si>
  <si>
    <t>region</t>
  </si>
  <si>
    <t>Dropdown</t>
  </si>
  <si>
    <t>Trust name</t>
  </si>
  <si>
    <t>RJE</t>
  </si>
  <si>
    <t>University Hospitals of North Midlands NHS Trust</t>
  </si>
  <si>
    <t>University Hospitals Bristol NHS Foundation Trust</t>
  </si>
  <si>
    <t>Nicola Wood</t>
  </si>
  <si>
    <t>Danielle Fleet</t>
  </si>
  <si>
    <t>Prisclica Thiruchelvam</t>
  </si>
  <si>
    <t>Rosalind Goudie</t>
  </si>
  <si>
    <r>
      <rPr>
        <b/>
        <sz val="11"/>
        <color rgb="FF00AB8E"/>
        <rFont val="Calibri"/>
        <family val="2"/>
        <scheme val="minor"/>
      </rPr>
      <t xml:space="preserve">† </t>
    </r>
    <r>
      <rPr>
        <b/>
        <u/>
        <sz val="11"/>
        <color theme="10"/>
        <rFont val="Calibri"/>
        <family val="2"/>
        <scheme val="minor"/>
      </rPr>
      <t>CDF methodology document</t>
    </r>
    <r>
      <rPr>
        <u/>
        <sz val="11"/>
        <color theme="10"/>
        <rFont val="Calibri"/>
        <family val="2"/>
        <scheme val="minor"/>
      </rPr>
      <t xml:space="preserve"> published here</t>
    </r>
  </si>
  <si>
    <r>
      <rPr>
        <b/>
        <sz val="11"/>
        <color rgb="FF00AB8E"/>
        <rFont val="Calibri"/>
        <family val="2"/>
        <scheme val="minor"/>
      </rPr>
      <t xml:space="preserve">†† </t>
    </r>
    <r>
      <rPr>
        <b/>
        <u/>
        <sz val="11"/>
        <color theme="10"/>
        <rFont val="Calibri"/>
        <family val="2"/>
        <scheme val="minor"/>
      </rPr>
      <t>Linking treatment tables – chemotherapy, tumour resections and radiotherapy SOP</t>
    </r>
    <r>
      <rPr>
        <u/>
        <sz val="11"/>
        <color theme="10"/>
        <rFont val="Calibri"/>
        <family val="2"/>
        <scheme val="minor"/>
      </rPr>
      <t xml:space="preserve"> published here</t>
    </r>
  </si>
  <si>
    <r>
      <t xml:space="preserve">** </t>
    </r>
    <r>
      <rPr>
        <sz val="11"/>
        <color theme="1"/>
        <rFont val="Calibri"/>
        <family val="2"/>
        <scheme val="minor"/>
      </rPr>
      <t xml:space="preserve">Using the income domain of the </t>
    </r>
    <r>
      <rPr>
        <b/>
        <u/>
        <sz val="11"/>
        <color rgb="FF0000FF"/>
        <rFont val="Calibri"/>
        <family val="2"/>
        <scheme val="minor"/>
      </rPr>
      <t>Index of Multiple Deprivation</t>
    </r>
  </si>
  <si>
    <r>
      <t xml:space="preserve">* </t>
    </r>
    <r>
      <rPr>
        <sz val="11"/>
        <color theme="1"/>
        <rFont val="Calibri"/>
        <family val="2"/>
        <scheme val="minor"/>
      </rPr>
      <t>Grouped into White, non-White and Unknown categories for analysis as there were insufficient numbers in the other ethnic groups for robust analysis</t>
    </r>
  </si>
  <si>
    <t>Tracey Genus</t>
  </si>
  <si>
    <t>Dr Katherine Henson</t>
  </si>
  <si>
    <t>Sarah Lawton</t>
  </si>
  <si>
    <t>Louise Miller</t>
  </si>
  <si>
    <t>Please select your Principal Treatment Centre (PTC)
of interest from the drop-down below:</t>
  </si>
  <si>
    <t>* A sensitivity analysis with steroid regimens included in the analysis showed no difference in the results.</t>
  </si>
  <si>
    <r>
      <rPr>
        <b/>
        <sz val="11"/>
        <color rgb="FF00AB8E"/>
        <rFont val="Calibri"/>
        <family val="2"/>
        <scheme val="minor"/>
      </rPr>
      <t>*</t>
    </r>
    <r>
      <rPr>
        <b/>
        <u/>
        <sz val="11"/>
        <color rgb="FF00AB8E"/>
        <rFont val="Calibri"/>
        <family val="2"/>
        <scheme val="minor"/>
      </rPr>
      <t xml:space="preserve"> </t>
    </r>
    <r>
      <rPr>
        <b/>
        <u/>
        <sz val="11"/>
        <color theme="10"/>
        <rFont val="Calibri"/>
        <family val="2"/>
        <scheme val="minor"/>
      </rPr>
      <t>Data Resource Profile: National Cancer Registration Dataset in England</t>
    </r>
    <r>
      <rPr>
        <u/>
        <sz val="11"/>
        <color theme="10"/>
        <rFont val="Calibri"/>
        <family val="2"/>
        <scheme val="minor"/>
      </rPr>
      <t xml:space="preserve"> published here</t>
    </r>
  </si>
  <si>
    <t>Acute lymphoblastic leukaemia (ALL) (please select your PTC here)</t>
  </si>
  <si>
    <t>Lamia Samrin</t>
  </si>
  <si>
    <t>Dr John Moppett</t>
  </si>
  <si>
    <t>Dr Martin English</t>
  </si>
  <si>
    <t>Dr Martin McCabe</t>
  </si>
  <si>
    <t>Dr Rachael Hough</t>
  </si>
  <si>
    <t>Nigel Ballantine</t>
  </si>
  <si>
    <t>Principal Treatment Centre name</t>
  </si>
  <si>
    <t>List of trusts included for each Principal Treatment Centre (PTC):</t>
  </si>
  <si>
    <t>Principal Treatment Centre (PTC)</t>
  </si>
  <si>
    <t>Lucy Irvine</t>
  </si>
  <si>
    <t>Great Ormond Street Hospital for Children NHS Trust / University College London Hospitals NHS Foundation Trust</t>
  </si>
  <si>
    <t>Leeds Teaching Hospitals Trust</t>
  </si>
  <si>
    <t>The Royal Marsden NHS Foundation Trust / St George's University Hospitals NHS Foundation Trust</t>
  </si>
  <si>
    <t>Sheffield Children's Hospital NHS Foundation Trust</t>
  </si>
  <si>
    <t>LiverpoolPTC</t>
  </si>
  <si>
    <t>LiverpoolTYA</t>
  </si>
  <si>
    <t>BirminghamPTC</t>
  </si>
  <si>
    <t>BirminghamTYA</t>
  </si>
  <si>
    <t>ManchesterPTC</t>
  </si>
  <si>
    <t>ManchesterTYA</t>
  </si>
  <si>
    <t>GOSHUCL</t>
  </si>
  <si>
    <t>RMH</t>
  </si>
  <si>
    <t>SheffieldPTC</t>
  </si>
  <si>
    <t>SheffieldTYA</t>
  </si>
  <si>
    <t>&lt;10 patients*</t>
  </si>
  <si>
    <t>Caroline Osborne</t>
  </si>
  <si>
    <t>Principal Treatment Centre</t>
  </si>
  <si>
    <t>Principal Treatment Centre caseload (2017-2019)</t>
  </si>
  <si>
    <t>Notes:</t>
  </si>
  <si>
    <r>
      <t xml:space="preserve">Data was extracted for patients who received their final treatment during the </t>
    </r>
    <r>
      <rPr>
        <b/>
        <sz val="12"/>
        <rFont val="Arial"/>
        <family val="2"/>
      </rPr>
      <t>treatment period (2017-2019)</t>
    </r>
    <r>
      <rPr>
        <sz val="12"/>
        <rFont val="Arial"/>
        <family val="2"/>
      </rPr>
      <t>. For each patient, we extracted the information of the NHS trust at which they received their final treatment. For the purpose of this analysis, each trust has been grouped into the corresponding PTC. 
For Liverpool, Manchester, Sheffield and Birmingham, where there is a clearer distinction between designated children's vs teenager and young adult (TYA) hospitals, the PTC for children and TYA are grouped separately. Please see below for the list of trusts and caseload (number treated) which were included in the analysis for each PTC. 
Only the trusts with data matching the inclusion criteria are shown</t>
    </r>
    <r>
      <rPr>
        <i/>
        <sz val="12"/>
        <rFont val="Arial"/>
        <family val="2"/>
      </rPr>
      <t xml:space="preserve"> (patients aged 0-24, diagnosed in 2010-2018, that were treated for acute lymphoblastic leukaemia (ALL), and finished treatment at the trust in 2017-2019). </t>
    </r>
    <r>
      <rPr>
        <sz val="12"/>
        <color rgb="FFFF0000"/>
        <rFont val="Arial"/>
        <family val="2"/>
      </rPr>
      <t>Trusts with no data matching the inclusion criteria are not included in the workbook.</t>
    </r>
  </si>
  <si>
    <r>
      <rPr>
        <sz val="11"/>
        <color theme="1"/>
        <rFont val="Calibri"/>
        <family val="2"/>
        <scheme val="minor"/>
      </rPr>
      <t>For further information please see the</t>
    </r>
    <r>
      <rPr>
        <b/>
        <sz val="11"/>
        <color theme="1"/>
        <rFont val="Calibri"/>
        <family val="2"/>
        <scheme val="minor"/>
      </rPr>
      <t xml:space="preserve"> </t>
    </r>
    <r>
      <rPr>
        <b/>
        <u/>
        <sz val="11"/>
        <color theme="10"/>
        <rFont val="Calibri"/>
        <family val="2"/>
        <scheme val="minor"/>
      </rPr>
      <t>National Cancer Registration Dataset in England, Data Resource Profile</t>
    </r>
  </si>
  <si>
    <t>Data table:</t>
  </si>
  <si>
    <t>Funnel plot:</t>
  </si>
  <si>
    <r>
      <rPr>
        <sz val="11"/>
        <color rgb="FF00AB8E"/>
        <rFont val="Calibri"/>
        <family val="2"/>
        <scheme val="minor"/>
      </rPr>
      <t>**</t>
    </r>
    <r>
      <rPr>
        <u/>
        <sz val="11"/>
        <color theme="10"/>
        <rFont val="Calibri"/>
        <family val="2"/>
        <scheme val="minor"/>
      </rPr>
      <t xml:space="preserve"> </t>
    </r>
    <r>
      <rPr>
        <b/>
        <u/>
        <sz val="11"/>
        <color theme="10"/>
        <rFont val="Calibri"/>
        <family val="2"/>
        <scheme val="minor"/>
      </rPr>
      <t>Data Resource Profile: The Systemic Anti-Cancer Therapy (SACT) dataset</t>
    </r>
    <r>
      <rPr>
        <u/>
        <sz val="11"/>
        <color theme="10"/>
        <rFont val="Calibri"/>
        <family val="2"/>
        <scheme val="minor"/>
      </rPr>
      <t xml:space="preserve"> published here</t>
    </r>
  </si>
  <si>
    <t>Risk-adjusted 30-day post-chemotherapy mortality percentage, acute lymphoblastic leukaemia cancer patients aged 0 to 24 and treated in 2017-2019, England</t>
  </si>
  <si>
    <r>
      <t xml:space="preserve">Notes:
</t>
    </r>
    <r>
      <rPr>
        <i/>
        <sz val="11"/>
        <color theme="1"/>
        <rFont val="Arial"/>
        <family val="2"/>
      </rPr>
      <t>Patients were only included if they received their last treatment during the treatment period (i.e. patients still receiving treatment in 2020 were excluded)</t>
    </r>
  </si>
  <si>
    <r>
      <t xml:space="preserve">   </t>
    </r>
    <r>
      <rPr>
        <b/>
        <sz val="11"/>
        <color theme="1"/>
        <rFont val="Arial"/>
        <family val="2"/>
      </rPr>
      <t xml:space="preserve">* </t>
    </r>
    <r>
      <rPr>
        <sz val="11"/>
        <color theme="1"/>
        <rFont val="Arial"/>
        <family val="2"/>
      </rPr>
      <t>This calculation is based on fewer than 10 patients, and is therefore unlikely to be statistically robust.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</si>
</sst>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b/>
      <sz val="11"/>
      <color theme="1"/>
      <name val="Calibri"/>
      <family val="2"/>
      <scheme val="minor"/>
    </font>
    <font>
      <sz val="10"/>
      <name val="Arial Narrow"/>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rgb="FFFF0000"/>
      <name val="Calibri"/>
      <family val="2"/>
      <scheme val="minor"/>
    </font>
    <font>
      <sz val="11"/>
      <name val="Calibri"/>
      <family val="2"/>
      <scheme val="minor"/>
    </font>
    <font>
      <sz val="11"/>
      <color theme="1"/>
      <name val="Calibri"/>
      <family val="2"/>
      <scheme val="minor"/>
    </font>
    <font>
      <u/>
      <sz val="11"/>
      <color theme="10"/>
      <name val="Calibri"/>
      <family val="2"/>
      <scheme val="minor"/>
    </font>
    <font>
      <b/>
      <sz val="20"/>
      <color rgb="FF98002E"/>
      <name val="Arial"/>
      <family val="2"/>
    </font>
    <font>
      <sz val="11"/>
      <color theme="1"/>
      <name val="Arial"/>
      <family val="2"/>
    </font>
    <font>
      <b/>
      <sz val="12"/>
      <color rgb="FF000000"/>
      <name val="Arial"/>
      <family val="2"/>
    </font>
    <font>
      <b/>
      <sz val="14"/>
      <color rgb="FF98002E"/>
      <name val="Arial"/>
      <family val="2"/>
    </font>
    <font>
      <b/>
      <sz val="11"/>
      <color theme="1"/>
      <name val="Arial"/>
      <family val="2"/>
    </font>
    <font>
      <u/>
      <sz val="12"/>
      <color theme="10"/>
      <name val="Arial"/>
      <family val="2"/>
    </font>
    <font>
      <sz val="12"/>
      <color theme="1"/>
      <name val="Arial"/>
      <family val="2"/>
    </font>
    <font>
      <sz val="11"/>
      <name val="Arial"/>
      <family val="2"/>
    </font>
    <font>
      <b/>
      <sz val="14"/>
      <color theme="1"/>
      <name val="Arial"/>
      <family val="2"/>
    </font>
    <font>
      <sz val="14"/>
      <color rgb="FF98002E"/>
      <name val="Arial"/>
      <family val="2"/>
    </font>
    <font>
      <sz val="12"/>
      <name val="Arial"/>
      <family val="2"/>
    </font>
    <font>
      <sz val="11"/>
      <color theme="1"/>
      <name val="Symbol"/>
      <family val="1"/>
      <charset val="2"/>
    </font>
    <font>
      <sz val="7"/>
      <color theme="1"/>
      <name val="Times New Roman"/>
      <family val="1"/>
    </font>
    <font>
      <sz val="12"/>
      <name val="Calibri"/>
      <family val="2"/>
      <scheme val="minor"/>
    </font>
    <font>
      <b/>
      <sz val="12"/>
      <color theme="1"/>
      <name val="Arial"/>
      <family val="2"/>
    </font>
    <font>
      <b/>
      <sz val="12"/>
      <color rgb="FFC00000"/>
      <name val="Arial"/>
      <family val="2"/>
    </font>
    <font>
      <b/>
      <sz val="14"/>
      <color rgb="FFC00000"/>
      <name val="Arial"/>
      <family val="2"/>
    </font>
    <font>
      <b/>
      <sz val="10"/>
      <name val="Arial"/>
      <family val="2"/>
    </font>
    <font>
      <b/>
      <u/>
      <sz val="12"/>
      <color theme="1"/>
      <name val="Arial"/>
      <family val="2"/>
    </font>
    <font>
      <u/>
      <sz val="12"/>
      <color rgb="FF0000FF"/>
      <name val="Arial"/>
      <family val="2"/>
    </font>
    <font>
      <b/>
      <u/>
      <sz val="12"/>
      <name val="Arial"/>
      <family val="2"/>
    </font>
    <font>
      <b/>
      <sz val="12"/>
      <color rgb="FF98002E"/>
      <name val="Arial"/>
      <family val="2"/>
    </font>
    <font>
      <b/>
      <sz val="12"/>
      <name val="Arial"/>
      <family val="2"/>
    </font>
    <font>
      <sz val="9"/>
      <color theme="1"/>
      <name val="Arial"/>
      <family val="2"/>
    </font>
    <font>
      <sz val="12"/>
      <color rgb="FFFF0000"/>
      <name val="Arial"/>
      <family val="2"/>
    </font>
    <font>
      <i/>
      <sz val="12"/>
      <name val="Arial"/>
      <family val="2"/>
    </font>
    <font>
      <b/>
      <u/>
      <sz val="11"/>
      <color theme="10"/>
      <name val="Calibri"/>
      <family val="2"/>
      <scheme val="minor"/>
    </font>
    <font>
      <b/>
      <sz val="11"/>
      <color rgb="FF00AB8E"/>
      <name val="Calibri"/>
      <family val="2"/>
      <scheme val="minor"/>
    </font>
    <font>
      <b/>
      <u/>
      <sz val="11"/>
      <color rgb="FF0000FF"/>
      <name val="Calibri"/>
      <family val="2"/>
      <scheme val="minor"/>
    </font>
    <font>
      <sz val="11"/>
      <color rgb="FF000000"/>
      <name val="Calibri"/>
      <family val="2"/>
    </font>
    <font>
      <u/>
      <sz val="11"/>
      <color theme="10"/>
      <name val="Calibri"/>
      <family val="2"/>
    </font>
    <font>
      <b/>
      <u/>
      <sz val="11"/>
      <color rgb="FF00AB8E"/>
      <name val="Calibri"/>
      <family val="2"/>
      <scheme val="minor"/>
    </font>
    <font>
      <sz val="11"/>
      <color rgb="FFFF0000"/>
      <name val="Calibri"/>
      <family val="2"/>
      <scheme val="minor"/>
    </font>
    <font>
      <sz val="11"/>
      <color rgb="FF00AB8E"/>
      <name val="Calibri"/>
      <family val="2"/>
      <scheme val="minor"/>
    </font>
    <font>
      <i/>
      <sz val="11"/>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tint="-0.499984740745262"/>
      </right>
      <top/>
      <bottom style="thin">
        <color theme="0" tint="-0.14999847407452621"/>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14999847407452621"/>
      </left>
      <right style="medium">
        <color theme="0" tint="-0.499984740745262"/>
      </right>
      <top/>
      <bottom style="medium">
        <color theme="0" tint="-0.49998474074526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medium">
        <color theme="0" tint="-0.499984740745262"/>
      </top>
      <bottom style="thin">
        <color theme="0" tint="-0.14999847407452621"/>
      </bottom>
      <diagonal/>
    </border>
    <border>
      <left style="thin">
        <color theme="0" tint="-0.14999847407452621"/>
      </left>
      <right style="thin">
        <color theme="0" tint="-0.14999847407452621"/>
      </right>
      <top style="medium">
        <color theme="0" tint="-0.499984740745262"/>
      </top>
      <bottom style="thin">
        <color theme="0" tint="-0.14999847407452621"/>
      </bottom>
      <diagonal/>
    </border>
    <border>
      <left/>
      <right style="thin">
        <color theme="0" tint="-0.14999847407452621"/>
      </right>
      <top style="thin">
        <color theme="0" tint="-0.14999847407452621"/>
      </top>
      <bottom style="medium">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theme="0" tint="-0.14999847407452621"/>
      </left>
      <right style="thin">
        <color theme="0" tint="-0.14999847407452621"/>
      </right>
      <top style="thin">
        <color theme="0" tint="-0.14999847407452621"/>
      </top>
      <bottom style="medium">
        <color theme="0" tint="-0.499984740745262"/>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theme="0" tint="-0.499984740745262"/>
      </left>
      <right/>
      <top/>
      <bottom/>
      <diagonal/>
    </border>
  </borders>
  <cellStyleXfs count="122">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10"/>
    <xf numFmtId="0" fontId="24" fillId="0" borderId="0" applyNumberFormat="0" applyFill="0" applyBorder="0" applyAlignment="0" applyProtection="0"/>
    <xf numFmtId="0" fontId="3" fillId="0" borderId="10"/>
    <xf numFmtId="0" fontId="23" fillId="0" borderId="10"/>
    <xf numFmtId="0" fontId="2" fillId="0" borderId="10"/>
    <xf numFmtId="0" fontId="4" fillId="2" borderId="10" applyNumberFormat="0" applyBorder="0" applyAlignment="0" applyProtection="0"/>
    <xf numFmtId="0" fontId="4" fillId="3" borderId="10" applyNumberFormat="0" applyBorder="0" applyAlignment="0" applyProtection="0"/>
    <xf numFmtId="0" fontId="4" fillId="4" borderId="10" applyNumberFormat="0" applyBorder="0" applyAlignment="0" applyProtection="0"/>
    <xf numFmtId="0" fontId="4" fillId="5" borderId="10" applyNumberFormat="0" applyBorder="0" applyAlignment="0" applyProtection="0"/>
    <xf numFmtId="0" fontId="4" fillId="6" borderId="10" applyNumberFormat="0" applyBorder="0" applyAlignment="0" applyProtection="0"/>
    <xf numFmtId="0" fontId="4" fillId="7" borderId="10" applyNumberFormat="0" applyBorder="0" applyAlignment="0" applyProtection="0"/>
    <xf numFmtId="0" fontId="4" fillId="8" borderId="10" applyNumberFormat="0" applyBorder="0" applyAlignment="0" applyProtection="0"/>
    <xf numFmtId="0" fontId="4" fillId="9" borderId="10" applyNumberFormat="0" applyBorder="0" applyAlignment="0" applyProtection="0"/>
    <xf numFmtId="0" fontId="4" fillId="10" borderId="10" applyNumberFormat="0" applyBorder="0" applyAlignment="0" applyProtection="0"/>
    <xf numFmtId="0" fontId="4" fillId="5" borderId="10" applyNumberFormat="0" applyBorder="0" applyAlignment="0" applyProtection="0"/>
    <xf numFmtId="0" fontId="4" fillId="8" borderId="10" applyNumberFormat="0" applyBorder="0" applyAlignment="0" applyProtection="0"/>
    <xf numFmtId="0" fontId="4" fillId="11" borderId="10" applyNumberFormat="0" applyBorder="0" applyAlignment="0" applyProtection="0"/>
    <xf numFmtId="0" fontId="5" fillId="12" borderId="10" applyNumberFormat="0" applyBorder="0" applyAlignment="0" applyProtection="0"/>
    <xf numFmtId="0" fontId="5" fillId="9" borderId="10" applyNumberFormat="0" applyBorder="0" applyAlignment="0" applyProtection="0"/>
    <xf numFmtId="0" fontId="5" fillId="10" borderId="10" applyNumberFormat="0" applyBorder="0" applyAlignment="0" applyProtection="0"/>
    <xf numFmtId="0" fontId="5" fillId="13" borderId="10" applyNumberFormat="0" applyBorder="0" applyAlignment="0" applyProtection="0"/>
    <xf numFmtId="0" fontId="5" fillId="14" borderId="10" applyNumberFormat="0" applyBorder="0" applyAlignment="0" applyProtection="0"/>
    <xf numFmtId="0" fontId="5" fillId="15" borderId="10" applyNumberFormat="0" applyBorder="0" applyAlignment="0" applyProtection="0"/>
    <xf numFmtId="0" fontId="5" fillId="16" borderId="10" applyNumberFormat="0" applyBorder="0" applyAlignment="0" applyProtection="0"/>
    <xf numFmtId="0" fontId="5" fillId="17" borderId="10" applyNumberFormat="0" applyBorder="0" applyAlignment="0" applyProtection="0"/>
    <xf numFmtId="0" fontId="5" fillId="18" borderId="10" applyNumberFormat="0" applyBorder="0" applyAlignment="0" applyProtection="0"/>
    <xf numFmtId="0" fontId="5" fillId="13" borderId="10" applyNumberFormat="0" applyBorder="0" applyAlignment="0" applyProtection="0"/>
    <xf numFmtId="0" fontId="5" fillId="14" borderId="10" applyNumberFormat="0" applyBorder="0" applyAlignment="0" applyProtection="0"/>
    <xf numFmtId="0" fontId="5" fillId="19" borderId="10" applyNumberFormat="0" applyBorder="0" applyAlignment="0" applyProtection="0"/>
    <xf numFmtId="0" fontId="6" fillId="3" borderId="10" applyNumberFormat="0" applyBorder="0" applyAlignment="0" applyProtection="0"/>
    <xf numFmtId="0" fontId="9" fillId="0" borderId="10" applyNumberFormat="0" applyFill="0" applyBorder="0" applyAlignment="0" applyProtection="0"/>
    <xf numFmtId="0" fontId="10" fillId="4" borderId="10" applyNumberFormat="0" applyBorder="0" applyAlignment="0" applyProtection="0"/>
    <xf numFmtId="0" fontId="13" fillId="0" borderId="10" applyNumberFormat="0" applyFill="0" applyBorder="0" applyAlignment="0" applyProtection="0"/>
    <xf numFmtId="0" fontId="16" fillId="22" borderId="10" applyNumberFormat="0" applyBorder="0" applyAlignment="0" applyProtection="0"/>
    <xf numFmtId="9" fontId="2" fillId="0" borderId="10" applyFont="0" applyFill="0" applyBorder="0" applyAlignment="0" applyProtection="0"/>
    <xf numFmtId="0" fontId="18" fillId="0" borderId="10" applyNumberFormat="0" applyFill="0" applyBorder="0" applyAlignment="0" applyProtection="0"/>
    <xf numFmtId="0" fontId="20" fillId="0" borderId="10" applyNumberFormat="0" applyFill="0" applyBorder="0" applyAlignment="0" applyProtection="0"/>
    <xf numFmtId="0" fontId="23" fillId="0" borderId="10"/>
    <xf numFmtId="0" fontId="24" fillId="0" borderId="10" applyNumberFormat="0" applyFill="0" applyBorder="0" applyAlignment="0" applyProtection="0"/>
    <xf numFmtId="0" fontId="54" fillId="0" borderId="10"/>
    <xf numFmtId="0" fontId="55" fillId="0" borderId="10" applyNumberFormat="0" applyFill="0" applyBorder="0" applyAlignment="0" applyProtection="0"/>
    <xf numFmtId="0" fontId="54" fillId="0" borderId="10"/>
    <xf numFmtId="0" fontId="23" fillId="0" borderId="10"/>
    <xf numFmtId="0" fontId="2" fillId="0" borderId="10"/>
    <xf numFmtId="0" fontId="4" fillId="2" borderId="10" applyNumberFormat="0" applyBorder="0" applyAlignment="0" applyProtection="0"/>
    <xf numFmtId="0" fontId="4" fillId="3" borderId="10" applyNumberFormat="0" applyBorder="0" applyAlignment="0" applyProtection="0"/>
    <xf numFmtId="0" fontId="4" fillId="4" borderId="10" applyNumberFormat="0" applyBorder="0" applyAlignment="0" applyProtection="0"/>
    <xf numFmtId="0" fontId="4" fillId="5" borderId="10" applyNumberFormat="0" applyBorder="0" applyAlignment="0" applyProtection="0"/>
    <xf numFmtId="0" fontId="4" fillId="6" borderId="10" applyNumberFormat="0" applyBorder="0" applyAlignment="0" applyProtection="0"/>
    <xf numFmtId="0" fontId="4" fillId="7" borderId="10" applyNumberFormat="0" applyBorder="0" applyAlignment="0" applyProtection="0"/>
    <xf numFmtId="0" fontId="4" fillId="8" borderId="10" applyNumberFormat="0" applyBorder="0" applyAlignment="0" applyProtection="0"/>
    <xf numFmtId="0" fontId="4" fillId="9" borderId="10" applyNumberFormat="0" applyBorder="0" applyAlignment="0" applyProtection="0"/>
    <xf numFmtId="0" fontId="4" fillId="10" borderId="10" applyNumberFormat="0" applyBorder="0" applyAlignment="0" applyProtection="0"/>
    <xf numFmtId="0" fontId="4" fillId="5" borderId="10" applyNumberFormat="0" applyBorder="0" applyAlignment="0" applyProtection="0"/>
    <xf numFmtId="0" fontId="4" fillId="8" borderId="10" applyNumberFormat="0" applyBorder="0" applyAlignment="0" applyProtection="0"/>
    <xf numFmtId="0" fontId="4" fillId="11" borderId="10" applyNumberFormat="0" applyBorder="0" applyAlignment="0" applyProtection="0"/>
    <xf numFmtId="0" fontId="5" fillId="12" borderId="10" applyNumberFormat="0" applyBorder="0" applyAlignment="0" applyProtection="0"/>
    <xf numFmtId="0" fontId="5" fillId="9" borderId="10" applyNumberFormat="0" applyBorder="0" applyAlignment="0" applyProtection="0"/>
    <xf numFmtId="0" fontId="5" fillId="10" borderId="10" applyNumberFormat="0" applyBorder="0" applyAlignment="0" applyProtection="0"/>
    <xf numFmtId="0" fontId="5" fillId="13" borderId="10" applyNumberFormat="0" applyBorder="0" applyAlignment="0" applyProtection="0"/>
    <xf numFmtId="0" fontId="5" fillId="14" borderId="10" applyNumberFormat="0" applyBorder="0" applyAlignment="0" applyProtection="0"/>
    <xf numFmtId="0" fontId="5" fillId="15" borderId="10" applyNumberFormat="0" applyBorder="0" applyAlignment="0" applyProtection="0"/>
    <xf numFmtId="0" fontId="5" fillId="16" borderId="10" applyNumberFormat="0" applyBorder="0" applyAlignment="0" applyProtection="0"/>
    <xf numFmtId="0" fontId="5" fillId="17" borderId="10" applyNumberFormat="0" applyBorder="0" applyAlignment="0" applyProtection="0"/>
    <xf numFmtId="0" fontId="5" fillId="18" borderId="10" applyNumberFormat="0" applyBorder="0" applyAlignment="0" applyProtection="0"/>
    <xf numFmtId="0" fontId="5" fillId="13" borderId="10" applyNumberFormat="0" applyBorder="0" applyAlignment="0" applyProtection="0"/>
    <xf numFmtId="0" fontId="5" fillId="14" borderId="10" applyNumberFormat="0" applyBorder="0" applyAlignment="0" applyProtection="0"/>
    <xf numFmtId="0" fontId="5" fillId="19" borderId="10" applyNumberFormat="0" applyBorder="0" applyAlignment="0" applyProtection="0"/>
    <xf numFmtId="0" fontId="6" fillId="3" borderId="10" applyNumberFormat="0" applyBorder="0" applyAlignment="0" applyProtection="0"/>
    <xf numFmtId="0" fontId="9" fillId="0" borderId="10" applyNumberFormat="0" applyFill="0" applyBorder="0" applyAlignment="0" applyProtection="0"/>
    <xf numFmtId="0" fontId="10" fillId="4" borderId="10" applyNumberFormat="0" applyBorder="0" applyAlignment="0" applyProtection="0"/>
    <xf numFmtId="0" fontId="13" fillId="0" borderId="10" applyNumberFormat="0" applyFill="0" applyBorder="0" applyAlignment="0" applyProtection="0"/>
    <xf numFmtId="0" fontId="16" fillId="22" borderId="10" applyNumberFormat="0" applyBorder="0" applyAlignment="0" applyProtection="0"/>
    <xf numFmtId="9" fontId="2" fillId="0" borderId="10" applyFont="0" applyFill="0" applyBorder="0" applyAlignment="0" applyProtection="0"/>
    <xf numFmtId="0" fontId="18" fillId="0" borderId="10" applyNumberFormat="0" applyFill="0" applyBorder="0" applyAlignment="0" applyProtection="0"/>
    <xf numFmtId="0" fontId="23" fillId="0" borderId="10"/>
    <xf numFmtId="0" fontId="20" fillId="0" borderId="10" applyNumberFormat="0" applyFill="0" applyBorder="0" applyAlignment="0" applyProtection="0"/>
    <xf numFmtId="0" fontId="24" fillId="0" borderId="10" applyNumberFormat="0" applyFill="0" applyBorder="0" applyAlignment="0" applyProtection="0"/>
  </cellStyleXfs>
  <cellXfs count="140">
    <xf numFmtId="0" fontId="0" fillId="0" borderId="0" xfId="0"/>
    <xf numFmtId="0" fontId="22" fillId="24" borderId="0" xfId="0" applyFont="1" applyFill="1"/>
    <xf numFmtId="0" fontId="0" fillId="24" borderId="0" xfId="0" applyFill="1"/>
    <xf numFmtId="0" fontId="21" fillId="24" borderId="0" xfId="0" applyFont="1" applyFill="1"/>
    <xf numFmtId="0" fontId="23" fillId="24" borderId="10" xfId="44" applyFill="1"/>
    <xf numFmtId="0" fontId="25" fillId="24" borderId="0" xfId="0" applyFont="1" applyFill="1" applyAlignment="1">
      <alignment vertical="center"/>
    </xf>
    <xf numFmtId="0" fontId="26" fillId="24" borderId="0" xfId="0" applyFont="1" applyFill="1"/>
    <xf numFmtId="0" fontId="28" fillId="24" borderId="0" xfId="0" applyFont="1" applyFill="1"/>
    <xf numFmtId="0" fontId="29" fillId="24" borderId="0" xfId="0" applyFont="1" applyFill="1"/>
    <xf numFmtId="0" fontId="30" fillId="24" borderId="0" xfId="45" applyFont="1" applyFill="1"/>
    <xf numFmtId="0" fontId="30" fillId="24" borderId="0" xfId="45" applyFont="1" applyFill="1" applyAlignment="1">
      <alignment vertical="center"/>
    </xf>
    <xf numFmtId="0" fontId="31" fillId="24" borderId="0" xfId="0" applyFont="1" applyFill="1"/>
    <xf numFmtId="0" fontId="31" fillId="24" borderId="0" xfId="0" applyFont="1" applyFill="1" applyAlignment="1">
      <alignment vertical="center"/>
    </xf>
    <xf numFmtId="0" fontId="0" fillId="24" borderId="0" xfId="0" applyFill="1" applyAlignment="1">
      <alignment vertical="center"/>
    </xf>
    <xf numFmtId="0" fontId="29" fillId="25" borderId="12" xfId="0" applyFont="1" applyFill="1" applyBorder="1" applyAlignment="1">
      <alignment horizontal="center" vertical="center" wrapText="1"/>
    </xf>
    <xf numFmtId="0" fontId="26" fillId="25" borderId="10" xfId="0" applyFont="1" applyFill="1" applyBorder="1"/>
    <xf numFmtId="0" fontId="26" fillId="25" borderId="0" xfId="0" applyFont="1" applyFill="1"/>
    <xf numFmtId="0" fontId="29" fillId="25" borderId="12" xfId="0" applyFont="1" applyFill="1" applyBorder="1" applyAlignment="1">
      <alignment horizontal="center" vertical="center"/>
    </xf>
    <xf numFmtId="0" fontId="26" fillId="25" borderId="0" xfId="0" applyFont="1" applyFill="1" applyAlignment="1"/>
    <xf numFmtId="0" fontId="32" fillId="24" borderId="0" xfId="0" applyFont="1" applyFill="1"/>
    <xf numFmtId="0" fontId="34" fillId="24" borderId="0" xfId="0" applyFont="1" applyFill="1"/>
    <xf numFmtId="0" fontId="35" fillId="24" borderId="0" xfId="0" applyFont="1" applyFill="1"/>
    <xf numFmtId="0" fontId="22" fillId="24" borderId="10" xfId="0" applyFont="1" applyFill="1" applyBorder="1"/>
    <xf numFmtId="0" fontId="36" fillId="24" borderId="10" xfId="0" applyFont="1" applyFill="1" applyBorder="1" applyAlignment="1">
      <alignment horizontal="left" vertical="center" indent="5"/>
    </xf>
    <xf numFmtId="0" fontId="38" fillId="24" borderId="0" xfId="0" applyFont="1" applyFill="1"/>
    <xf numFmtId="0" fontId="39" fillId="24" borderId="0" xfId="0" applyFont="1" applyFill="1"/>
    <xf numFmtId="0" fontId="40" fillId="24" borderId="10" xfId="46" applyFont="1" applyFill="1"/>
    <xf numFmtId="0" fontId="41" fillId="24" borderId="0" xfId="0" applyFont="1" applyFill="1" applyAlignment="1">
      <alignment vertical="center"/>
    </xf>
    <xf numFmtId="0" fontId="42" fillId="24" borderId="10" xfId="46" applyFont="1" applyFill="1"/>
    <xf numFmtId="0" fontId="43" fillId="24" borderId="10" xfId="0" applyFont="1" applyFill="1" applyBorder="1"/>
    <xf numFmtId="0" fontId="30" fillId="24" borderId="10" xfId="45" applyFont="1" applyFill="1" applyBorder="1" applyAlignment="1">
      <alignment horizontal="left" indent="1"/>
    </xf>
    <xf numFmtId="0" fontId="30" fillId="0" borderId="10" xfId="45" applyFont="1" applyFill="1" applyBorder="1" applyAlignment="1">
      <alignment horizontal="left" indent="1"/>
    </xf>
    <xf numFmtId="0" fontId="27" fillId="24" borderId="0" xfId="0" applyFont="1" applyFill="1" applyAlignment="1">
      <alignment horizontal="left" vertical="center" wrapText="1"/>
    </xf>
    <xf numFmtId="0" fontId="45" fillId="24" borderId="10" xfId="45" applyFont="1" applyFill="1" applyBorder="1" applyAlignment="1">
      <alignment horizontal="left"/>
    </xf>
    <xf numFmtId="0" fontId="44" fillId="24" borderId="10" xfId="45" applyFont="1" applyFill="1" applyBorder="1" applyAlignment="1">
      <alignment horizontal="left" indent="1"/>
    </xf>
    <xf numFmtId="0" fontId="33" fillId="24" borderId="0" xfId="0" applyFont="1" applyFill="1" applyAlignment="1">
      <alignment horizontal="center"/>
    </xf>
    <xf numFmtId="0" fontId="0" fillId="26" borderId="0" xfId="0" applyFill="1"/>
    <xf numFmtId="0" fontId="26" fillId="25" borderId="13"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10" xfId="0" applyFont="1" applyFill="1" applyBorder="1" applyAlignment="1">
      <alignment horizontal="left" vertical="center"/>
    </xf>
    <xf numFmtId="0" fontId="26" fillId="25" borderId="10" xfId="0" applyFont="1" applyFill="1" applyBorder="1" applyAlignment="1">
      <alignment horizontal="center" vertical="center"/>
    </xf>
    <xf numFmtId="2" fontId="26" fillId="25" borderId="10" xfId="0" applyNumberFormat="1" applyFont="1" applyFill="1" applyBorder="1" applyAlignment="1">
      <alignment horizontal="center" vertical="center"/>
    </xf>
    <xf numFmtId="0" fontId="47" fillId="24" borderId="0" xfId="0" applyFont="1" applyFill="1"/>
    <xf numFmtId="0" fontId="31" fillId="0" borderId="0" xfId="0" applyFont="1"/>
    <xf numFmtId="0" fontId="0" fillId="0" borderId="0" xfId="0" applyFont="1"/>
    <xf numFmtId="0" fontId="1" fillId="0" borderId="0" xfId="0" applyFont="1"/>
    <xf numFmtId="0" fontId="21" fillId="0" borderId="0" xfId="0" applyFont="1"/>
    <xf numFmtId="2" fontId="21" fillId="0" borderId="0" xfId="0" applyNumberFormat="1" applyFont="1"/>
    <xf numFmtId="0" fontId="0" fillId="0" borderId="0" xfId="0" applyFill="1"/>
    <xf numFmtId="0" fontId="48" fillId="24" borderId="0" xfId="0" applyFont="1" applyFill="1"/>
    <xf numFmtId="0" fontId="29" fillId="25" borderId="17" xfId="0" applyFont="1" applyFill="1" applyBorder="1" applyAlignment="1">
      <alignment horizontal="center" vertical="center" wrapText="1"/>
    </xf>
    <xf numFmtId="0" fontId="23" fillId="0" borderId="10" xfId="44"/>
    <xf numFmtId="1" fontId="23" fillId="0" borderId="10" xfId="44" applyNumberFormat="1"/>
    <xf numFmtId="0" fontId="48" fillId="24" borderId="0" xfId="0" applyFont="1" applyFill="1" applyAlignment="1">
      <alignment horizontal="left" indent="2"/>
    </xf>
    <xf numFmtId="1" fontId="0" fillId="0" borderId="10" xfId="0" applyNumberFormat="1" applyBorder="1"/>
    <xf numFmtId="0" fontId="29" fillId="25" borderId="10" xfId="0" applyFont="1" applyFill="1" applyBorder="1" applyAlignment="1">
      <alignment horizontal="center" vertical="center"/>
    </xf>
    <xf numFmtId="0" fontId="26" fillId="25" borderId="18" xfId="0" applyFont="1" applyFill="1" applyBorder="1" applyAlignment="1">
      <alignment horizontal="center" vertical="center"/>
    </xf>
    <xf numFmtId="0" fontId="26" fillId="25" borderId="19" xfId="0" applyFont="1" applyFill="1" applyBorder="1" applyAlignment="1">
      <alignment wrapText="1"/>
    </xf>
    <xf numFmtId="0" fontId="26" fillId="25" borderId="20" xfId="0" applyFont="1" applyFill="1" applyBorder="1" applyAlignment="1">
      <alignment wrapText="1"/>
    </xf>
    <xf numFmtId="0" fontId="26" fillId="25" borderId="22" xfId="0" applyFont="1" applyFill="1" applyBorder="1" applyAlignment="1">
      <alignment wrapText="1"/>
    </xf>
    <xf numFmtId="164" fontId="29" fillId="24" borderId="11" xfId="0" applyNumberFormat="1" applyFont="1" applyFill="1" applyBorder="1" applyAlignment="1">
      <alignment horizontal="center" vertical="center"/>
    </xf>
    <xf numFmtId="0" fontId="26" fillId="24" borderId="10" xfId="0" applyFont="1" applyFill="1" applyBorder="1"/>
    <xf numFmtId="0" fontId="23" fillId="24" borderId="10" xfId="44" applyFill="1" applyBorder="1"/>
    <xf numFmtId="0" fontId="33" fillId="0" borderId="10" xfId="0" applyFont="1" applyFill="1" applyBorder="1" applyAlignment="1">
      <alignment vertical="top" wrapText="1"/>
    </xf>
    <xf numFmtId="0" fontId="39" fillId="24" borderId="10" xfId="44" applyFont="1" applyFill="1" applyBorder="1" applyAlignment="1">
      <alignment horizontal="left" wrapText="1"/>
    </xf>
    <xf numFmtId="0" fontId="29" fillId="24" borderId="10" xfId="0" applyFont="1" applyFill="1" applyBorder="1" applyAlignment="1">
      <alignment horizontal="center" vertical="center" wrapText="1"/>
    </xf>
    <xf numFmtId="0" fontId="29" fillId="24" borderId="10" xfId="0" applyFont="1" applyFill="1" applyBorder="1" applyAlignment="1">
      <alignment horizontal="center" vertical="center"/>
    </xf>
    <xf numFmtId="164" fontId="29" fillId="24" borderId="10" xfId="0" applyNumberFormat="1" applyFont="1" applyFill="1" applyBorder="1" applyAlignment="1">
      <alignment horizontal="center" vertical="center"/>
    </xf>
    <xf numFmtId="0" fontId="26" fillId="24" borderId="23" xfId="0" applyFont="1" applyFill="1" applyBorder="1"/>
    <xf numFmtId="1" fontId="26" fillId="25" borderId="21" xfId="0" applyNumberFormat="1" applyFont="1" applyFill="1" applyBorder="1" applyAlignment="1">
      <alignment horizontal="center"/>
    </xf>
    <xf numFmtId="164" fontId="26" fillId="25" borderId="21" xfId="0" applyNumberFormat="1" applyFont="1" applyFill="1" applyBorder="1" applyAlignment="1">
      <alignment horizontal="center"/>
    </xf>
    <xf numFmtId="0" fontId="26" fillId="25" borderId="21" xfId="0" applyFont="1" applyFill="1" applyBorder="1" applyAlignment="1">
      <alignment horizontal="center"/>
    </xf>
    <xf numFmtId="164" fontId="26" fillId="25" borderId="10" xfId="0" applyNumberFormat="1" applyFont="1" applyFill="1" applyBorder="1" applyAlignment="1">
      <alignment horizontal="center"/>
    </xf>
    <xf numFmtId="1" fontId="26" fillId="25" borderId="19" xfId="0" applyNumberFormat="1" applyFont="1" applyFill="1" applyBorder="1" applyAlignment="1">
      <alignment horizontal="center"/>
    </xf>
    <xf numFmtId="164" fontId="26" fillId="25" borderId="19" xfId="0" applyNumberFormat="1" applyFont="1" applyFill="1" applyBorder="1" applyAlignment="1">
      <alignment horizontal="center"/>
    </xf>
    <xf numFmtId="0" fontId="26" fillId="25" borderId="19" xfId="0" applyFont="1" applyFill="1" applyBorder="1" applyAlignment="1">
      <alignment horizontal="center"/>
    </xf>
    <xf numFmtId="1" fontId="26" fillId="25" borderId="22" xfId="0" applyNumberFormat="1" applyFont="1" applyFill="1" applyBorder="1" applyAlignment="1">
      <alignment horizontal="center"/>
    </xf>
    <xf numFmtId="164" fontId="26" fillId="25" borderId="22" xfId="0" applyNumberFormat="1" applyFont="1" applyFill="1" applyBorder="1" applyAlignment="1">
      <alignment horizontal="center"/>
    </xf>
    <xf numFmtId="164" fontId="26" fillId="25" borderId="15" xfId="0" applyNumberFormat="1" applyFont="1" applyFill="1" applyBorder="1" applyAlignment="1">
      <alignment horizontal="center"/>
    </xf>
    <xf numFmtId="0" fontId="26" fillId="24" borderId="27" xfId="0" applyFont="1" applyFill="1" applyBorder="1"/>
    <xf numFmtId="0" fontId="29" fillId="24" borderId="11" xfId="0" applyFont="1" applyFill="1" applyBorder="1" applyAlignment="1">
      <alignment horizontal="center" vertical="center"/>
    </xf>
    <xf numFmtId="0" fontId="29" fillId="24" borderId="28" xfId="0" applyFont="1" applyFill="1" applyBorder="1" applyAlignment="1">
      <alignment horizontal="center" vertical="center" wrapText="1"/>
    </xf>
    <xf numFmtId="0" fontId="26" fillId="24" borderId="11" xfId="0" applyFont="1" applyFill="1" applyBorder="1" applyAlignment="1">
      <alignment vertical="center"/>
    </xf>
    <xf numFmtId="0" fontId="29" fillId="24" borderId="0" xfId="0" applyFont="1" applyFill="1" applyAlignment="1">
      <alignment horizontal="center" vertical="center"/>
    </xf>
    <xf numFmtId="0" fontId="52" fillId="24" borderId="0" xfId="0" applyFont="1" applyFill="1"/>
    <xf numFmtId="0" fontId="24" fillId="24" borderId="0" xfId="45" applyFill="1"/>
    <xf numFmtId="0" fontId="47" fillId="24" borderId="0" xfId="0" applyFont="1" applyFill="1" applyAlignment="1">
      <alignment vertical="center"/>
    </xf>
    <xf numFmtId="0" fontId="24" fillId="24" borderId="10" xfId="45" applyFill="1" applyBorder="1" applyAlignment="1">
      <alignment horizontal="left" indent="2"/>
    </xf>
    <xf numFmtId="0" fontId="26" fillId="24" borderId="25" xfId="0" applyFont="1" applyFill="1" applyBorder="1" applyAlignment="1">
      <alignment horizontal="center" vertical="center" wrapText="1"/>
    </xf>
    <xf numFmtId="0" fontId="26" fillId="24" borderId="24" xfId="0" applyFont="1" applyFill="1" applyBorder="1" applyAlignment="1">
      <alignment horizontal="center" vertical="center" wrapText="1"/>
    </xf>
    <xf numFmtId="0" fontId="26" fillId="24" borderId="10" xfId="0" applyFont="1" applyFill="1" applyBorder="1" applyAlignment="1">
      <alignment vertical="center"/>
    </xf>
    <xf numFmtId="0" fontId="26" fillId="24" borderId="25" xfId="0" applyFont="1" applyFill="1" applyBorder="1" applyAlignment="1">
      <alignment vertical="center"/>
    </xf>
    <xf numFmtId="0" fontId="26" fillId="24" borderId="26" xfId="0" applyFont="1" applyFill="1" applyBorder="1" applyAlignment="1">
      <alignment vertical="center"/>
    </xf>
    <xf numFmtId="0" fontId="26" fillId="24" borderId="24" xfId="0" applyFont="1" applyFill="1" applyBorder="1" applyAlignment="1">
      <alignment vertical="center"/>
    </xf>
    <xf numFmtId="0" fontId="26" fillId="24" borderId="0" xfId="0" applyFont="1" applyFill="1" applyAlignment="1">
      <alignment horizontal="center" wrapText="1"/>
    </xf>
    <xf numFmtId="0" fontId="28" fillId="24" borderId="0" xfId="0" applyFont="1" applyFill="1" applyAlignment="1">
      <alignment horizontal="center" wrapText="1"/>
    </xf>
    <xf numFmtId="0" fontId="26" fillId="24" borderId="0" xfId="0" applyFont="1" applyFill="1" applyAlignment="1">
      <alignment horizontal="center" vertical="center"/>
    </xf>
    <xf numFmtId="0" fontId="26" fillId="24" borderId="0" xfId="0" applyFont="1" applyFill="1" applyAlignment="1">
      <alignment vertical="center"/>
    </xf>
    <xf numFmtId="0" fontId="26" fillId="24" borderId="0" xfId="0" applyFont="1" applyFill="1" applyAlignment="1">
      <alignment horizontal="right" vertical="center"/>
    </xf>
    <xf numFmtId="0" fontId="29" fillId="24" borderId="29" xfId="0" applyFont="1" applyFill="1" applyBorder="1" applyAlignment="1">
      <alignment horizontal="center" vertical="center"/>
    </xf>
    <xf numFmtId="0" fontId="26" fillId="24" borderId="30" xfId="0" applyFont="1" applyFill="1" applyBorder="1" applyAlignment="1">
      <alignment horizontal="center" vertical="center"/>
    </xf>
    <xf numFmtId="0" fontId="26" fillId="24" borderId="29" xfId="0" applyFont="1" applyFill="1" applyBorder="1" applyAlignment="1">
      <alignment horizontal="center" vertical="center"/>
    </xf>
    <xf numFmtId="0" fontId="26" fillId="24" borderId="31" xfId="0" applyFont="1" applyFill="1" applyBorder="1" applyAlignment="1">
      <alignment horizontal="center" vertical="center"/>
    </xf>
    <xf numFmtId="0" fontId="26" fillId="24" borderId="32" xfId="0" applyFont="1" applyFill="1" applyBorder="1" applyAlignment="1">
      <alignment horizontal="center" vertical="center"/>
    </xf>
    <xf numFmtId="0" fontId="29" fillId="24" borderId="33" xfId="0" applyFont="1" applyFill="1" applyBorder="1" applyAlignment="1">
      <alignment horizontal="center" vertical="center" wrapText="1"/>
    </xf>
    <xf numFmtId="0" fontId="26" fillId="24" borderId="34" xfId="0" applyFont="1" applyFill="1" applyBorder="1" applyAlignment="1">
      <alignment horizontal="right" vertical="center"/>
    </xf>
    <xf numFmtId="0" fontId="26" fillId="24" borderId="33" xfId="0" applyFont="1" applyFill="1" applyBorder="1" applyAlignment="1">
      <alignment horizontal="right" vertical="center"/>
    </xf>
    <xf numFmtId="0" fontId="26" fillId="24" borderId="35" xfId="0" applyFont="1" applyFill="1" applyBorder="1" applyAlignment="1">
      <alignment horizontal="right" vertical="center"/>
    </xf>
    <xf numFmtId="0" fontId="26" fillId="24" borderId="33" xfId="0" applyFont="1" applyFill="1" applyBorder="1" applyAlignment="1">
      <alignment vertical="center"/>
    </xf>
    <xf numFmtId="0" fontId="26" fillId="24" borderId="36" xfId="0" applyFont="1" applyFill="1" applyBorder="1" applyAlignment="1">
      <alignment horizontal="right" vertical="center"/>
    </xf>
    <xf numFmtId="2" fontId="57" fillId="0" borderId="0" xfId="0" applyNumberFormat="1" applyFont="1"/>
    <xf numFmtId="1" fontId="57" fillId="0" borderId="0" xfId="0" applyNumberFormat="1" applyFont="1"/>
    <xf numFmtId="164" fontId="26" fillId="25" borderId="37" xfId="0" applyNumberFormat="1" applyFont="1" applyFill="1" applyBorder="1" applyAlignment="1">
      <alignment horizontal="center"/>
    </xf>
    <xf numFmtId="0" fontId="28" fillId="24" borderId="0" xfId="0" applyFont="1" applyFill="1" applyAlignment="1">
      <alignment horizontal="left"/>
    </xf>
    <xf numFmtId="0" fontId="26" fillId="24" borderId="36" xfId="0" applyFont="1" applyFill="1" applyBorder="1" applyAlignment="1">
      <alignment horizontal="center" vertical="center"/>
    </xf>
    <xf numFmtId="0" fontId="26" fillId="24" borderId="32" xfId="0" applyFont="1" applyFill="1" applyBorder="1" applyAlignment="1">
      <alignment vertical="center"/>
    </xf>
    <xf numFmtId="0" fontId="26" fillId="24" borderId="24" xfId="0" applyFont="1" applyFill="1" applyBorder="1" applyAlignment="1">
      <alignment horizontal="right" vertical="center"/>
    </xf>
    <xf numFmtId="0" fontId="26" fillId="24" borderId="0" xfId="0" applyFont="1" applyFill="1" applyAlignment="1">
      <alignment horizontal="left" vertical="top"/>
    </xf>
    <xf numFmtId="0" fontId="29" fillId="24" borderId="0" xfId="0" applyFont="1" applyFill="1" applyAlignment="1">
      <alignment horizontal="left" vertical="top"/>
    </xf>
    <xf numFmtId="0" fontId="26" fillId="24" borderId="10" xfId="81" applyFont="1" applyFill="1" applyAlignment="1">
      <alignment horizontal="left" vertical="top"/>
    </xf>
    <xf numFmtId="0" fontId="26" fillId="25" borderId="37" xfId="0" applyFont="1" applyFill="1" applyBorder="1" applyAlignment="1">
      <alignment horizontal="center"/>
    </xf>
    <xf numFmtId="0" fontId="27" fillId="24" borderId="0" xfId="0" applyFont="1" applyFill="1" applyAlignment="1">
      <alignment horizontal="left" vertical="center" wrapText="1"/>
    </xf>
    <xf numFmtId="0" fontId="25" fillId="24" borderId="0" xfId="0" applyFont="1" applyFill="1" applyAlignment="1">
      <alignment horizontal="left" vertical="center" wrapText="1"/>
    </xf>
    <xf numFmtId="0" fontId="52" fillId="24" borderId="0" xfId="45" applyFont="1" applyFill="1" applyAlignment="1">
      <alignment horizontal="left"/>
    </xf>
    <xf numFmtId="0" fontId="46" fillId="24" borderId="16" xfId="0" applyFont="1" applyFill="1" applyBorder="1" applyAlignment="1">
      <alignment horizontal="center" vertical="center"/>
    </xf>
    <xf numFmtId="0" fontId="39" fillId="24" borderId="16" xfId="0" applyFont="1" applyFill="1" applyBorder="1" applyAlignment="1">
      <alignment horizontal="center" vertical="center" wrapText="1"/>
    </xf>
    <xf numFmtId="0" fontId="31" fillId="24" borderId="16" xfId="0" applyFont="1" applyFill="1" applyBorder="1" applyAlignment="1">
      <alignment horizontal="center" vertical="center" wrapText="1"/>
    </xf>
    <xf numFmtId="17" fontId="31" fillId="24" borderId="16" xfId="0" applyNumberFormat="1" applyFont="1" applyFill="1" applyBorder="1" applyAlignment="1">
      <alignment horizontal="center" vertical="center"/>
    </xf>
    <xf numFmtId="0" fontId="29" fillId="25" borderId="10" xfId="0" applyFont="1" applyFill="1" applyBorder="1" applyAlignment="1">
      <alignment horizontal="left" vertical="center" wrapText="1"/>
    </xf>
    <xf numFmtId="0" fontId="26" fillId="25" borderId="41" xfId="0" applyFont="1" applyFill="1" applyBorder="1" applyAlignment="1">
      <alignment horizontal="center" wrapText="1"/>
    </xf>
    <xf numFmtId="0" fontId="39" fillId="24" borderId="10" xfId="44" applyFont="1" applyFill="1" applyBorder="1" applyAlignment="1">
      <alignment horizontal="center" wrapText="1"/>
    </xf>
    <xf numFmtId="0" fontId="35" fillId="24" borderId="0" xfId="0" applyFont="1" applyFill="1" applyAlignment="1">
      <alignment horizontal="left" vertical="center" wrapText="1"/>
    </xf>
    <xf numFmtId="0" fontId="28" fillId="24" borderId="0" xfId="0" applyFont="1" applyFill="1" applyAlignment="1">
      <alignment horizontal="left" vertical="center" wrapText="1"/>
    </xf>
    <xf numFmtId="0" fontId="26" fillId="24" borderId="24"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38" xfId="0" applyFont="1" applyFill="1" applyBorder="1" applyAlignment="1">
      <alignment horizontal="center" vertical="center" wrapText="1"/>
    </xf>
    <xf numFmtId="0" fontId="26" fillId="24" borderId="39" xfId="0" applyFont="1" applyFill="1" applyBorder="1" applyAlignment="1">
      <alignment horizontal="center" vertical="center" wrapText="1"/>
    </xf>
    <xf numFmtId="0" fontId="26" fillId="24" borderId="40" xfId="0" applyFont="1" applyFill="1" applyBorder="1" applyAlignment="1">
      <alignment horizontal="center" vertical="center" wrapText="1"/>
    </xf>
    <xf numFmtId="0" fontId="35" fillId="24" borderId="0" xfId="0" applyFont="1" applyFill="1" applyAlignment="1">
      <alignment horizontal="left" wrapText="1"/>
    </xf>
  </cellXfs>
  <cellStyles count="122">
    <cellStyle name="20% - Accent1 2" xfId="2" xr:uid="{00000000-0005-0000-0000-000000000000}"/>
    <cellStyle name="20% - Accent1 2 2" xfId="88" xr:uid="{D904B60F-4CBE-4C1D-A28E-0F7FF9E3F489}"/>
    <cellStyle name="20% - Accent1 2 3" xfId="49" xr:uid="{556A9222-EAC0-43BB-B1B8-D5D4E2C4C1FB}"/>
    <cellStyle name="20% - Accent2 2" xfId="3" xr:uid="{00000000-0005-0000-0000-000001000000}"/>
    <cellStyle name="20% - Accent2 2 2" xfId="89" xr:uid="{DD183932-CD2C-4A44-88F4-0FE7D9B4A892}"/>
    <cellStyle name="20% - Accent2 2 3" xfId="50" xr:uid="{569D5F5C-80A2-4EEF-86D2-85BB34FF9F16}"/>
    <cellStyle name="20% - Accent3 2" xfId="4" xr:uid="{00000000-0005-0000-0000-000002000000}"/>
    <cellStyle name="20% - Accent3 2 2" xfId="90" xr:uid="{E60C9CBA-7926-400C-9036-5E5345599320}"/>
    <cellStyle name="20% - Accent3 2 3" xfId="51" xr:uid="{24079279-9DB3-4496-A754-6B863EDDF5E9}"/>
    <cellStyle name="20% - Accent4 2" xfId="5" xr:uid="{00000000-0005-0000-0000-000003000000}"/>
    <cellStyle name="20% - Accent4 2 2" xfId="91" xr:uid="{E1A234CE-0BB3-4BED-82E4-FE353EFB629E}"/>
    <cellStyle name="20% - Accent4 2 3" xfId="52" xr:uid="{90DD4ABB-CD47-463F-8EA8-B2F761FA3BC8}"/>
    <cellStyle name="20% - Accent5 2" xfId="6" xr:uid="{00000000-0005-0000-0000-000004000000}"/>
    <cellStyle name="20% - Accent5 2 2" xfId="92" xr:uid="{14C73CB1-6FF8-424B-A615-7320B15C4BBB}"/>
    <cellStyle name="20% - Accent5 2 3" xfId="53" xr:uid="{30D5B55F-6719-43D2-9B1D-8123C50D04CE}"/>
    <cellStyle name="20% - Accent6 2" xfId="7" xr:uid="{00000000-0005-0000-0000-000005000000}"/>
    <cellStyle name="20% - Accent6 2 2" xfId="93" xr:uid="{6336A14B-5DD6-4264-BC37-9FBBC7E73D78}"/>
    <cellStyle name="20% - Accent6 2 3" xfId="54" xr:uid="{186D7E5B-1BCB-4FA7-9E0F-C6D04A1010A3}"/>
    <cellStyle name="40% - Accent1 2" xfId="8" xr:uid="{00000000-0005-0000-0000-000006000000}"/>
    <cellStyle name="40% - Accent1 2 2" xfId="94" xr:uid="{B75ED7B7-E0B6-43B5-ABBB-A30232D6FEF0}"/>
    <cellStyle name="40% - Accent1 2 3" xfId="55" xr:uid="{A3A87DB4-DEFF-468A-89C8-668E265E36E6}"/>
    <cellStyle name="40% - Accent2 2" xfId="9" xr:uid="{00000000-0005-0000-0000-000007000000}"/>
    <cellStyle name="40% - Accent2 2 2" xfId="95" xr:uid="{D9439E24-3073-41F1-8E00-C6D4D5996430}"/>
    <cellStyle name="40% - Accent2 2 3" xfId="56" xr:uid="{382E548B-45AC-47AD-A5D8-F5BA58E27EFA}"/>
    <cellStyle name="40% - Accent3 2" xfId="10" xr:uid="{00000000-0005-0000-0000-000008000000}"/>
    <cellStyle name="40% - Accent3 2 2" xfId="96" xr:uid="{A76B47C7-9AAE-4D38-8445-AEB668FB5AE5}"/>
    <cellStyle name="40% - Accent3 2 3" xfId="57" xr:uid="{D2C834BF-B953-4139-8B1D-4E7CF7F74620}"/>
    <cellStyle name="40% - Accent4 2" xfId="11" xr:uid="{00000000-0005-0000-0000-000009000000}"/>
    <cellStyle name="40% - Accent4 2 2" xfId="97" xr:uid="{4B0D3947-0266-4930-AA0D-FFD9B3B91D27}"/>
    <cellStyle name="40% - Accent4 2 3" xfId="58" xr:uid="{55654924-6A32-46EE-BC23-9B22B755FF55}"/>
    <cellStyle name="40% - Accent5 2" xfId="12" xr:uid="{00000000-0005-0000-0000-00000A000000}"/>
    <cellStyle name="40% - Accent5 2 2" xfId="98" xr:uid="{DE67E0B6-715B-4519-AA7E-3F3D6B420110}"/>
    <cellStyle name="40% - Accent5 2 3" xfId="59" xr:uid="{EB3905EB-E0B3-4B00-8381-4AF2998524EA}"/>
    <cellStyle name="40% - Accent6 2" xfId="13" xr:uid="{00000000-0005-0000-0000-00000B000000}"/>
    <cellStyle name="40% - Accent6 2 2" xfId="99" xr:uid="{42072623-10D8-41EA-8DCF-04D83557CB61}"/>
    <cellStyle name="40% - Accent6 2 3" xfId="60" xr:uid="{01CA435E-8FA4-4B63-9B81-9EA8CC24C865}"/>
    <cellStyle name="60% - Accent1 2" xfId="14" xr:uid="{00000000-0005-0000-0000-00000C000000}"/>
    <cellStyle name="60% - Accent1 2 2" xfId="100" xr:uid="{22D9F7AD-8C18-402B-AA5D-E268F3540F11}"/>
    <cellStyle name="60% - Accent1 2 3" xfId="61" xr:uid="{A4EED003-AB49-4BF8-90F6-2E2BA387E8AC}"/>
    <cellStyle name="60% - Accent2 2" xfId="15" xr:uid="{00000000-0005-0000-0000-00000D000000}"/>
    <cellStyle name="60% - Accent2 2 2" xfId="101" xr:uid="{106CE1BC-3A1D-4E52-A53F-F9644793B06A}"/>
    <cellStyle name="60% - Accent2 2 3" xfId="62" xr:uid="{8F3D7B54-758B-42B9-8A8D-C51B2C0B5939}"/>
    <cellStyle name="60% - Accent3 2" xfId="16" xr:uid="{00000000-0005-0000-0000-00000E000000}"/>
    <cellStyle name="60% - Accent3 2 2" xfId="102" xr:uid="{0A14F1E9-4F9E-4CF4-A3CD-F2B53838273E}"/>
    <cellStyle name="60% - Accent3 2 3" xfId="63" xr:uid="{54E486D6-31AF-4847-8351-C2726DB47CEC}"/>
    <cellStyle name="60% - Accent4 2" xfId="17" xr:uid="{00000000-0005-0000-0000-00000F000000}"/>
    <cellStyle name="60% - Accent4 2 2" xfId="103" xr:uid="{F899F2E6-2A28-4969-BA88-0E83ABFF4387}"/>
    <cellStyle name="60% - Accent4 2 3" xfId="64" xr:uid="{DABA5D37-01C0-418F-9564-167F22C677C2}"/>
    <cellStyle name="60% - Accent5 2" xfId="18" xr:uid="{00000000-0005-0000-0000-000010000000}"/>
    <cellStyle name="60% - Accent5 2 2" xfId="104" xr:uid="{89A1FFE4-7C76-4863-9E8B-E16ECFF8341D}"/>
    <cellStyle name="60% - Accent5 2 3" xfId="65" xr:uid="{3BB97D03-CECD-4529-A97C-C355598CAE72}"/>
    <cellStyle name="60% - Accent6 2" xfId="19" xr:uid="{00000000-0005-0000-0000-000011000000}"/>
    <cellStyle name="60% - Accent6 2 2" xfId="105" xr:uid="{92E8B15B-540D-4FA2-B460-097E48A2F253}"/>
    <cellStyle name="60% - Accent6 2 3" xfId="66" xr:uid="{D0DFE9D1-27F8-4CE6-8BCF-EF5892741644}"/>
    <cellStyle name="Accent1 2" xfId="20" xr:uid="{00000000-0005-0000-0000-000012000000}"/>
    <cellStyle name="Accent1 2 2" xfId="106" xr:uid="{2A8B8B4A-697E-4C0F-8EA0-0BBB4CEFEEE2}"/>
    <cellStyle name="Accent1 2 3" xfId="67" xr:uid="{84CC2B23-FA8D-4F9C-BF6F-4F34B2E4ED3E}"/>
    <cellStyle name="Accent2 2" xfId="21" xr:uid="{00000000-0005-0000-0000-000013000000}"/>
    <cellStyle name="Accent2 2 2" xfId="107" xr:uid="{A698BD6E-C39B-4BA4-B2FD-6A1B00755DEB}"/>
    <cellStyle name="Accent2 2 3" xfId="68" xr:uid="{7F4B817A-E26B-4C5A-9ECF-997653BF65B6}"/>
    <cellStyle name="Accent3 2" xfId="22" xr:uid="{00000000-0005-0000-0000-000014000000}"/>
    <cellStyle name="Accent3 2 2" xfId="108" xr:uid="{7BB6804C-BD1F-4590-B46C-30FE3BEF1B3E}"/>
    <cellStyle name="Accent3 2 3" xfId="69" xr:uid="{371F9541-51B6-4391-BA05-FF14F82819D7}"/>
    <cellStyle name="Accent4 2" xfId="23" xr:uid="{00000000-0005-0000-0000-000015000000}"/>
    <cellStyle name="Accent4 2 2" xfId="109" xr:uid="{5B5E4FD9-6BD4-4F95-B48A-82CC65D85437}"/>
    <cellStyle name="Accent4 2 3" xfId="70" xr:uid="{709D2C72-3D14-4C3E-9846-6B682D232248}"/>
    <cellStyle name="Accent5 2" xfId="24" xr:uid="{00000000-0005-0000-0000-000016000000}"/>
    <cellStyle name="Accent5 2 2" xfId="110" xr:uid="{C94445C9-A77C-4CCA-B2D1-192999CC3735}"/>
    <cellStyle name="Accent5 2 3" xfId="71" xr:uid="{0A0214F1-044C-4E4E-A0F0-88805CDE042D}"/>
    <cellStyle name="Accent6 2" xfId="25" xr:uid="{00000000-0005-0000-0000-000017000000}"/>
    <cellStyle name="Accent6 2 2" xfId="111" xr:uid="{13955423-EBD5-457D-8807-38AB585C6FD1}"/>
    <cellStyle name="Accent6 2 3" xfId="72" xr:uid="{2014DFFF-5935-47F5-B4EC-1D9430B7598D}"/>
    <cellStyle name="Bad 2" xfId="26" xr:uid="{00000000-0005-0000-0000-000018000000}"/>
    <cellStyle name="Bad 2 2" xfId="112" xr:uid="{1299AB0C-B246-441F-87F6-EE1A423F51C4}"/>
    <cellStyle name="Bad 2 3" xfId="73" xr:uid="{841F31BA-38E2-4B34-A017-E9435A659E26}"/>
    <cellStyle name="Calculation 2" xfId="27" xr:uid="{00000000-0005-0000-0000-000019000000}"/>
    <cellStyle name="Check Cell 2" xfId="28" xr:uid="{00000000-0005-0000-0000-00001A000000}"/>
    <cellStyle name="Explanatory Text 2" xfId="29" xr:uid="{00000000-0005-0000-0000-00001B000000}"/>
    <cellStyle name="Explanatory Text 2 2" xfId="113" xr:uid="{9A513028-F8BD-4F38-9E1A-3D86ABD602CD}"/>
    <cellStyle name="Explanatory Text 2 3" xfId="74" xr:uid="{8ADF8C03-053D-43AC-AE15-70D05D021F17}"/>
    <cellStyle name="Good 2" xfId="30" xr:uid="{00000000-0005-0000-0000-00001C000000}"/>
    <cellStyle name="Good 2 2" xfId="114" xr:uid="{727E3437-2946-4931-97FB-26899E9C444F}"/>
    <cellStyle name="Good 2 3" xfId="75" xr:uid="{0CE39B8D-746D-4C96-B51A-60FD3115F2E6}"/>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Heading 4 2 2" xfId="115" xr:uid="{BCE16DB8-E191-4832-AD68-F4592D54A7CA}"/>
    <cellStyle name="Heading 4 2 3" xfId="76" xr:uid="{3006EE9A-C327-4F05-B578-8493BE2BF19E}"/>
    <cellStyle name="Hyperlink" xfId="45" builtinId="8"/>
    <cellStyle name="Hyperlink 2" xfId="84" xr:uid="{4CB29282-E06F-44E6-AE49-725FEDF09BEC}"/>
    <cellStyle name="Hyperlink 3" xfId="121" xr:uid="{8F5D584C-1EE2-4421-979E-8C9F3D0BC89D}"/>
    <cellStyle name="Hyperlink 4" xfId="82" xr:uid="{882804FC-017D-40B5-B723-02DFC758DC54}"/>
    <cellStyle name="Input 2" xfId="35" xr:uid="{00000000-0005-0000-0000-000021000000}"/>
    <cellStyle name="Linked Cell 2" xfId="36" xr:uid="{00000000-0005-0000-0000-000022000000}"/>
    <cellStyle name="Neutral 2" xfId="37" xr:uid="{00000000-0005-0000-0000-000023000000}"/>
    <cellStyle name="Neutral 2 2" xfId="116" xr:uid="{A79E5097-69F1-4600-86EB-82CAB3F66B70}"/>
    <cellStyle name="Neutral 2 3" xfId="77" xr:uid="{08ECBC5B-CC6A-4C95-A3BC-06ED8F74F87E}"/>
    <cellStyle name="Normal" xfId="0" builtinId="0"/>
    <cellStyle name="Normal 2" xfId="1" xr:uid="{00000000-0005-0000-0000-000025000000}"/>
    <cellStyle name="Normal 2 2" xfId="85" xr:uid="{92C2B6CA-708E-44DF-892C-6C3DCF02D51F}"/>
    <cellStyle name="Normal 2 3" xfId="87" xr:uid="{F992DB77-95E3-4A07-A2F5-B12019A7CEDC}"/>
    <cellStyle name="Normal 2 4" xfId="48" xr:uid="{D23758A4-DE42-49C8-A9F9-D4C76A4D6A07}"/>
    <cellStyle name="Normal 3" xfId="44" xr:uid="{3437A9CF-9E70-4BED-8FC2-F5086961FC95}"/>
    <cellStyle name="Normal 4" xfId="83" xr:uid="{ECCB7CED-632C-4FB2-8944-069AA4F5B276}"/>
    <cellStyle name="Normal 5" xfId="46" xr:uid="{CAB2CA10-D0BB-4D20-B08D-DE118F8A9E40}"/>
    <cellStyle name="Normal 6" xfId="86" xr:uid="{43C5E34E-4471-4EC8-AC16-A916735BCBB7}"/>
    <cellStyle name="Normal 7" xfId="119" xr:uid="{D5935DE1-5039-4CDC-B94C-7F2892C4CF23}"/>
    <cellStyle name="Normal 8" xfId="47" xr:uid="{8C04AF55-8E64-4119-8D8C-89AE559DC38A}"/>
    <cellStyle name="Normal 9" xfId="81" xr:uid="{7F4DCBB8-5460-4D3D-9A6E-8F7645AEA6F3}"/>
    <cellStyle name="Note 2" xfId="38" xr:uid="{00000000-0005-0000-0000-000027000000}"/>
    <cellStyle name="Output 2" xfId="39" xr:uid="{00000000-0005-0000-0000-000028000000}"/>
    <cellStyle name="Percent 2" xfId="40" xr:uid="{00000000-0005-0000-0000-000029000000}"/>
    <cellStyle name="Percent 2 2" xfId="117" xr:uid="{883CC62D-0F04-4D0A-96F6-47F488267797}"/>
    <cellStyle name="Percent 2 3" xfId="78" xr:uid="{57A54DF1-E3A7-4D07-A3C1-BB238A2B19A1}"/>
    <cellStyle name="Title 2" xfId="41" xr:uid="{00000000-0005-0000-0000-00002A000000}"/>
    <cellStyle name="Title 2 2" xfId="118" xr:uid="{5C291940-A5DB-4D54-B18F-C0B7C7F37FE3}"/>
    <cellStyle name="Title 2 3" xfId="79" xr:uid="{B30BDC52-3757-4E03-8DD7-6A55632DFABC}"/>
    <cellStyle name="Total 2" xfId="42" xr:uid="{00000000-0005-0000-0000-00002B000000}"/>
    <cellStyle name="Warning Text 2" xfId="43" xr:uid="{00000000-0005-0000-0000-00002C000000}"/>
    <cellStyle name="Warning Text 2 2" xfId="120" xr:uid="{5811921B-5E5A-4803-8F5A-4EAF5C813B76}"/>
    <cellStyle name="Warning Text 2 3" xfId="80" xr:uid="{4F495C18-23CF-40F6-97EA-B7896A63812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AB8E"/>
      <color rgb="FF99FFCC"/>
      <color rgb="FF66FF99"/>
      <color rgb="FFFFCC66"/>
      <color rgb="FFFFCC00"/>
      <color rgb="FF9BDEFF"/>
      <color rgb="FFBDDEFF"/>
      <color rgb="FF99CCFF"/>
      <color rgb="FF66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Raw Data'!$M$3</c:f>
          <c:strCache>
            <c:ptCount val="1"/>
            <c:pt idx="0">
              <c:v>Risk-adjusted 30-day post-chemotherapy mortality percentage, acute lymphoblastic leukaemia cancer patients aged 0 to 24 and treated in 2017-2019, England</c:v>
            </c:pt>
          </c:strCache>
        </c:strRef>
      </c:tx>
      <c:overlay val="0"/>
      <c:txPr>
        <a:bodyPr/>
        <a:lstStyle/>
        <a:p>
          <a:pPr>
            <a:defRPr sz="1600"/>
          </a:pPr>
          <a:endParaRPr lang="en-US"/>
        </a:p>
      </c:txPr>
    </c:title>
    <c:autoTitleDeleted val="0"/>
    <c:plotArea>
      <c:layout/>
      <c:scatterChart>
        <c:scatterStyle val="lineMarker"/>
        <c:varyColors val="0"/>
        <c:ser>
          <c:idx val="0"/>
          <c:order val="0"/>
          <c:tx>
            <c:v>Data</c:v>
          </c:tx>
          <c:spPr>
            <a:ln w="28575">
              <a:noFill/>
            </a:ln>
          </c:spPr>
          <c:xVal>
            <c:numRef>
              <c:f>'ALL Raw Data'!$D$2:$D$143</c:f>
              <c:numCache>
                <c:formatCode>0</c:formatCode>
                <c:ptCount val="142"/>
                <c:pt idx="0">
                  <c:v>0</c:v>
                </c:pt>
                <c:pt idx="1">
                  <c:v>1</c:v>
                </c:pt>
                <c:pt idx="2">
                  <c:v>2</c:v>
                </c:pt>
                <c:pt idx="3">
                  <c:v>3</c:v>
                </c:pt>
                <c:pt idx="4">
                  <c:v>3</c:v>
                </c:pt>
                <c:pt idx="5">
                  <c:v>4</c:v>
                </c:pt>
                <c:pt idx="6">
                  <c:v>5</c:v>
                </c:pt>
                <c:pt idx="7">
                  <c:v>5</c:v>
                </c:pt>
                <c:pt idx="8">
                  <c:v>8</c:v>
                </c:pt>
                <c:pt idx="9">
                  <c:v>13</c:v>
                </c:pt>
                <c:pt idx="10">
                  <c:v>13</c:v>
                </c:pt>
                <c:pt idx="11">
                  <c:v>23</c:v>
                </c:pt>
                <c:pt idx="12">
                  <c:v>23</c:v>
                </c:pt>
                <c:pt idx="13">
                  <c:v>33</c:v>
                </c:pt>
                <c:pt idx="14">
                  <c:v>34</c:v>
                </c:pt>
                <c:pt idx="15">
                  <c:v>38</c:v>
                </c:pt>
                <c:pt idx="16">
                  <c:v>39</c:v>
                </c:pt>
                <c:pt idx="17">
                  <c:v>43</c:v>
                </c:pt>
                <c:pt idx="18">
                  <c:v>53</c:v>
                </c:pt>
                <c:pt idx="19">
                  <c:v>60</c:v>
                </c:pt>
                <c:pt idx="20">
                  <c:v>63</c:v>
                </c:pt>
                <c:pt idx="21">
                  <c:v>64</c:v>
                </c:pt>
                <c:pt idx="22">
                  <c:v>66</c:v>
                </c:pt>
                <c:pt idx="23">
                  <c:v>70</c:v>
                </c:pt>
                <c:pt idx="24">
                  <c:v>71</c:v>
                </c:pt>
                <c:pt idx="25">
                  <c:v>83</c:v>
                </c:pt>
                <c:pt idx="26">
                  <c:v>103</c:v>
                </c:pt>
                <c:pt idx="27">
                  <c:v>123</c:v>
                </c:pt>
                <c:pt idx="28">
                  <c:v>134</c:v>
                </c:pt>
                <c:pt idx="29">
                  <c:v>143</c:v>
                </c:pt>
                <c:pt idx="30">
                  <c:v>163</c:v>
                </c:pt>
                <c:pt idx="31">
                  <c:v>179</c:v>
                </c:pt>
                <c:pt idx="32">
                  <c:v>180</c:v>
                </c:pt>
                <c:pt idx="33">
                  <c:v>181</c:v>
                </c:pt>
                <c:pt idx="34">
                  <c:v>182</c:v>
                </c:pt>
                <c:pt idx="35">
                  <c:v>183</c:v>
                </c:pt>
                <c:pt idx="36">
                  <c:v>183</c:v>
                </c:pt>
                <c:pt idx="37">
                  <c:v>184</c:v>
                </c:pt>
                <c:pt idx="38">
                  <c:v>185</c:v>
                </c:pt>
                <c:pt idx="39">
                  <c:v>186</c:v>
                </c:pt>
                <c:pt idx="40">
                  <c:v>187</c:v>
                </c:pt>
                <c:pt idx="41">
                  <c:v>188</c:v>
                </c:pt>
                <c:pt idx="42">
                  <c:v>189</c:v>
                </c:pt>
                <c:pt idx="43">
                  <c:v>190</c:v>
                </c:pt>
                <c:pt idx="44">
                  <c:v>191</c:v>
                </c:pt>
                <c:pt idx="45">
                  <c:v>192</c:v>
                </c:pt>
                <c:pt idx="46">
                  <c:v>193</c:v>
                </c:pt>
                <c:pt idx="47">
                  <c:v>194</c:v>
                </c:pt>
                <c:pt idx="48">
                  <c:v>195</c:v>
                </c:pt>
                <c:pt idx="49">
                  <c:v>196</c:v>
                </c:pt>
                <c:pt idx="50">
                  <c:v>197</c:v>
                </c:pt>
                <c:pt idx="51">
                  <c:v>198</c:v>
                </c:pt>
                <c:pt idx="52">
                  <c:v>199</c:v>
                </c:pt>
              </c:numCache>
            </c:numRef>
          </c:xVal>
          <c:yVal>
            <c:numRef>
              <c:f>'ALL Raw Data'!$E$2:$E$143</c:f>
              <c:numCache>
                <c:formatCode>0</c:formatCode>
                <c:ptCount val="142"/>
                <c:pt idx="6">
                  <c:v>0</c:v>
                </c:pt>
                <c:pt idx="8">
                  <c:v>19.498374938964844</c:v>
                </c:pt>
                <c:pt idx="9">
                  <c:v>10.216649055480957</c:v>
                </c:pt>
                <c:pt idx="10">
                  <c:v>6.5727124214172363</c:v>
                </c:pt>
                <c:pt idx="11">
                  <c:v>13.860058784484863</c:v>
                </c:pt>
                <c:pt idx="13">
                  <c:v>5.1435213088989258</c:v>
                </c:pt>
                <c:pt idx="14">
                  <c:v>3.0599780082702637</c:v>
                </c:pt>
                <c:pt idx="15">
                  <c:v>3.8735435009002686</c:v>
                </c:pt>
                <c:pt idx="16">
                  <c:v>3.1274762153625488</c:v>
                </c:pt>
                <c:pt idx="18">
                  <c:v>3.9872784614562988</c:v>
                </c:pt>
                <c:pt idx="19">
                  <c:v>6.5394406318664551</c:v>
                </c:pt>
                <c:pt idx="21">
                  <c:v>8.5735054016113281</c:v>
                </c:pt>
                <c:pt idx="22">
                  <c:v>3.4374511241912842</c:v>
                </c:pt>
                <c:pt idx="23">
                  <c:v>3.6722142696380615</c:v>
                </c:pt>
                <c:pt idx="24">
                  <c:v>4.8784337043762207</c:v>
                </c:pt>
                <c:pt idx="28">
                  <c:v>5.7792539596557617</c:v>
                </c:pt>
                <c:pt idx="31">
                  <c:v>4.7627773284912109</c:v>
                </c:pt>
              </c:numCache>
            </c:numRef>
          </c:yVal>
          <c:smooth val="0"/>
          <c:extLst>
            <c:ext xmlns:c16="http://schemas.microsoft.com/office/drawing/2014/chart" uri="{C3380CC4-5D6E-409C-BE32-E72D297353CC}">
              <c16:uniqueId val="{00000000-9E43-4B87-8CBD-51BD53A64C8B}"/>
            </c:ext>
          </c:extLst>
        </c:ser>
        <c:ser>
          <c:idx val="1"/>
          <c:order val="1"/>
          <c:tx>
            <c:v>Average</c:v>
          </c:tx>
          <c:spPr>
            <a:ln w="28575">
              <a:solidFill>
                <a:srgbClr val="FF0000"/>
              </a:solidFill>
            </a:ln>
          </c:spPr>
          <c:marker>
            <c:symbol val="none"/>
          </c:marker>
          <c:dPt>
            <c:idx val="0"/>
            <c:bubble3D val="0"/>
            <c:extLst>
              <c:ext xmlns:c16="http://schemas.microsoft.com/office/drawing/2014/chart" uri="{C3380CC4-5D6E-409C-BE32-E72D297353CC}">
                <c16:uniqueId val="{00000001-9E43-4B87-8CBD-51BD53A64C8B}"/>
              </c:ext>
            </c:extLst>
          </c:dPt>
          <c:xVal>
            <c:numRef>
              <c:f>'ALL Raw Data'!$M$8:$N$8</c:f>
              <c:numCache>
                <c:formatCode>0</c:formatCode>
                <c:ptCount val="2"/>
                <c:pt idx="0">
                  <c:v>0</c:v>
                </c:pt>
                <c:pt idx="1">
                  <c:v>199</c:v>
                </c:pt>
              </c:numCache>
            </c:numRef>
          </c:xVal>
          <c:yVal>
            <c:numRef>
              <c:f>'ALL Raw Data'!$M$7:$N$7</c:f>
              <c:numCache>
                <c:formatCode>0.00</c:formatCode>
                <c:ptCount val="2"/>
                <c:pt idx="0">
                  <c:v>6.2930981832392074</c:v>
                </c:pt>
                <c:pt idx="1">
                  <c:v>6.2930981832392074</c:v>
                </c:pt>
              </c:numCache>
            </c:numRef>
          </c:yVal>
          <c:smooth val="0"/>
          <c:extLst>
            <c:ext xmlns:c16="http://schemas.microsoft.com/office/drawing/2014/chart" uri="{C3380CC4-5D6E-409C-BE32-E72D297353CC}">
              <c16:uniqueId val="{00000002-9E43-4B87-8CBD-51BD53A64C8B}"/>
            </c:ext>
          </c:extLst>
        </c:ser>
        <c:ser>
          <c:idx val="2"/>
          <c:order val="2"/>
          <c:tx>
            <c:v>2SD limits</c:v>
          </c:tx>
          <c:spPr>
            <a:ln w="28575">
              <a:solidFill>
                <a:schemeClr val="tx1"/>
              </a:solidFill>
              <a:prstDash val="sysDot"/>
            </a:ln>
          </c:spPr>
          <c:marker>
            <c:symbol val="none"/>
          </c:marker>
          <c:xVal>
            <c:numRef>
              <c:f>'ALL Raw Data'!$D$2:$D$143</c:f>
              <c:numCache>
                <c:formatCode>0</c:formatCode>
                <c:ptCount val="142"/>
                <c:pt idx="0">
                  <c:v>0</c:v>
                </c:pt>
                <c:pt idx="1">
                  <c:v>1</c:v>
                </c:pt>
                <c:pt idx="2">
                  <c:v>2</c:v>
                </c:pt>
                <c:pt idx="3">
                  <c:v>3</c:v>
                </c:pt>
                <c:pt idx="4">
                  <c:v>3</c:v>
                </c:pt>
                <c:pt idx="5">
                  <c:v>4</c:v>
                </c:pt>
                <c:pt idx="6">
                  <c:v>5</c:v>
                </c:pt>
                <c:pt idx="7">
                  <c:v>5</c:v>
                </c:pt>
                <c:pt idx="8">
                  <c:v>8</c:v>
                </c:pt>
                <c:pt idx="9">
                  <c:v>13</c:v>
                </c:pt>
                <c:pt idx="10">
                  <c:v>13</c:v>
                </c:pt>
                <c:pt idx="11">
                  <c:v>23</c:v>
                </c:pt>
                <c:pt idx="12">
                  <c:v>23</c:v>
                </c:pt>
                <c:pt idx="13">
                  <c:v>33</c:v>
                </c:pt>
                <c:pt idx="14">
                  <c:v>34</c:v>
                </c:pt>
                <c:pt idx="15">
                  <c:v>38</c:v>
                </c:pt>
                <c:pt idx="16">
                  <c:v>39</c:v>
                </c:pt>
                <c:pt idx="17">
                  <c:v>43</c:v>
                </c:pt>
                <c:pt idx="18">
                  <c:v>53</c:v>
                </c:pt>
                <c:pt idx="19">
                  <c:v>60</c:v>
                </c:pt>
                <c:pt idx="20">
                  <c:v>63</c:v>
                </c:pt>
                <c:pt idx="21">
                  <c:v>64</c:v>
                </c:pt>
                <c:pt idx="22">
                  <c:v>66</c:v>
                </c:pt>
                <c:pt idx="23">
                  <c:v>70</c:v>
                </c:pt>
                <c:pt idx="24">
                  <c:v>71</c:v>
                </c:pt>
                <c:pt idx="25">
                  <c:v>83</c:v>
                </c:pt>
                <c:pt idx="26">
                  <c:v>103</c:v>
                </c:pt>
                <c:pt idx="27">
                  <c:v>123</c:v>
                </c:pt>
                <c:pt idx="28">
                  <c:v>134</c:v>
                </c:pt>
                <c:pt idx="29">
                  <c:v>143</c:v>
                </c:pt>
                <c:pt idx="30">
                  <c:v>163</c:v>
                </c:pt>
                <c:pt idx="31">
                  <c:v>179</c:v>
                </c:pt>
                <c:pt idx="32">
                  <c:v>180</c:v>
                </c:pt>
                <c:pt idx="33">
                  <c:v>181</c:v>
                </c:pt>
                <c:pt idx="34">
                  <c:v>182</c:v>
                </c:pt>
                <c:pt idx="35">
                  <c:v>183</c:v>
                </c:pt>
                <c:pt idx="36">
                  <c:v>183</c:v>
                </c:pt>
                <c:pt idx="37">
                  <c:v>184</c:v>
                </c:pt>
                <c:pt idx="38">
                  <c:v>185</c:v>
                </c:pt>
                <c:pt idx="39">
                  <c:v>186</c:v>
                </c:pt>
                <c:pt idx="40">
                  <c:v>187</c:v>
                </c:pt>
                <c:pt idx="41">
                  <c:v>188</c:v>
                </c:pt>
                <c:pt idx="42">
                  <c:v>189</c:v>
                </c:pt>
                <c:pt idx="43">
                  <c:v>190</c:v>
                </c:pt>
                <c:pt idx="44">
                  <c:v>191</c:v>
                </c:pt>
                <c:pt idx="45">
                  <c:v>192</c:v>
                </c:pt>
                <c:pt idx="46">
                  <c:v>193</c:v>
                </c:pt>
                <c:pt idx="47">
                  <c:v>194</c:v>
                </c:pt>
                <c:pt idx="48">
                  <c:v>195</c:v>
                </c:pt>
                <c:pt idx="49">
                  <c:v>196</c:v>
                </c:pt>
                <c:pt idx="50">
                  <c:v>197</c:v>
                </c:pt>
                <c:pt idx="51">
                  <c:v>198</c:v>
                </c:pt>
                <c:pt idx="52">
                  <c:v>199</c:v>
                </c:pt>
              </c:numCache>
            </c:numRef>
          </c:xVal>
          <c:yVal>
            <c:numRef>
              <c:f>'ALL Raw Data'!$F$2:$F$143</c:f>
              <c:numCache>
                <c:formatCode>0</c:formatCode>
                <c:ptCount val="142"/>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6.7527875304222107E-2</c:v>
                </c:pt>
                <c:pt idx="24">
                  <c:v>8.9198417961597443E-2</c:v>
                </c:pt>
                <c:pt idx="25">
                  <c:v>0.36674144864082336</c:v>
                </c:pt>
                <c:pt idx="26">
                  <c:v>0.99904686212539673</c:v>
                </c:pt>
                <c:pt idx="27">
                  <c:v>1.2887234687805176</c:v>
                </c:pt>
                <c:pt idx="28">
                  <c:v>1.5266978740692139</c:v>
                </c:pt>
                <c:pt idx="29">
                  <c:v>1.5980620384216309</c:v>
                </c:pt>
                <c:pt idx="30">
                  <c:v>1.8796948194503784</c:v>
                </c:pt>
                <c:pt idx="31">
                  <c:v>2.0040609836578369</c:v>
                </c:pt>
                <c:pt idx="32">
                  <c:v>2.0161123275756836</c:v>
                </c:pt>
                <c:pt idx="33">
                  <c:v>2.0287730693817139</c:v>
                </c:pt>
                <c:pt idx="34">
                  <c:v>2.0420651435852051</c:v>
                </c:pt>
                <c:pt idx="35">
                  <c:v>2.0560097694396973</c:v>
                </c:pt>
                <c:pt idx="36">
                  <c:v>2.0560097694396973</c:v>
                </c:pt>
                <c:pt idx="37">
                  <c:v>2.0706291198730469</c:v>
                </c:pt>
                <c:pt idx="38">
                  <c:v>2.0859470367431641</c:v>
                </c:pt>
                <c:pt idx="39">
                  <c:v>2.1019868850708008</c:v>
                </c:pt>
                <c:pt idx="40">
                  <c:v>2.1187739372253418</c:v>
                </c:pt>
                <c:pt idx="41">
                  <c:v>2.1318168640136719</c:v>
                </c:pt>
                <c:pt idx="42">
                  <c:v>2.1346535682678223</c:v>
                </c:pt>
                <c:pt idx="43">
                  <c:v>2.1377933025360107</c:v>
                </c:pt>
                <c:pt idx="44">
                  <c:v>2.1412463188171387</c:v>
                </c:pt>
                <c:pt idx="45">
                  <c:v>2.1450221538543701</c:v>
                </c:pt>
                <c:pt idx="46">
                  <c:v>2.1491310596466064</c:v>
                </c:pt>
                <c:pt idx="47">
                  <c:v>2.1535837650299072</c:v>
                </c:pt>
                <c:pt idx="48">
                  <c:v>2.158390998840332</c:v>
                </c:pt>
                <c:pt idx="49">
                  <c:v>2.1635642051696777</c:v>
                </c:pt>
                <c:pt idx="50">
                  <c:v>2.1691148281097412</c:v>
                </c:pt>
                <c:pt idx="51">
                  <c:v>2.1750550270080566</c:v>
                </c:pt>
                <c:pt idx="52">
                  <c:v>2.1813969612121582</c:v>
                </c:pt>
              </c:numCache>
            </c:numRef>
          </c:yVal>
          <c:smooth val="0"/>
          <c:extLst>
            <c:ext xmlns:c16="http://schemas.microsoft.com/office/drawing/2014/chart" uri="{C3380CC4-5D6E-409C-BE32-E72D297353CC}">
              <c16:uniqueId val="{00000003-9E43-4B87-8CBD-51BD53A64C8B}"/>
            </c:ext>
          </c:extLst>
        </c:ser>
        <c:ser>
          <c:idx val="3"/>
          <c:order val="3"/>
          <c:tx>
            <c:v>2SD limit2</c:v>
          </c:tx>
          <c:spPr>
            <a:ln w="28575">
              <a:solidFill>
                <a:schemeClr val="tx1"/>
              </a:solidFill>
              <a:prstDash val="sysDot"/>
            </a:ln>
          </c:spPr>
          <c:marker>
            <c:symbol val="none"/>
          </c:marker>
          <c:xVal>
            <c:numRef>
              <c:f>'ALL Raw Data'!$D$2:$D$143</c:f>
              <c:numCache>
                <c:formatCode>0</c:formatCode>
                <c:ptCount val="142"/>
                <c:pt idx="0">
                  <c:v>0</c:v>
                </c:pt>
                <c:pt idx="1">
                  <c:v>1</c:v>
                </c:pt>
                <c:pt idx="2">
                  <c:v>2</c:v>
                </c:pt>
                <c:pt idx="3">
                  <c:v>3</c:v>
                </c:pt>
                <c:pt idx="4">
                  <c:v>3</c:v>
                </c:pt>
                <c:pt idx="5">
                  <c:v>4</c:v>
                </c:pt>
                <c:pt idx="6">
                  <c:v>5</c:v>
                </c:pt>
                <c:pt idx="7">
                  <c:v>5</c:v>
                </c:pt>
                <c:pt idx="8">
                  <c:v>8</c:v>
                </c:pt>
                <c:pt idx="9">
                  <c:v>13</c:v>
                </c:pt>
                <c:pt idx="10">
                  <c:v>13</c:v>
                </c:pt>
                <c:pt idx="11">
                  <c:v>23</c:v>
                </c:pt>
                <c:pt idx="12">
                  <c:v>23</c:v>
                </c:pt>
                <c:pt idx="13">
                  <c:v>33</c:v>
                </c:pt>
                <c:pt idx="14">
                  <c:v>34</c:v>
                </c:pt>
                <c:pt idx="15">
                  <c:v>38</c:v>
                </c:pt>
                <c:pt idx="16">
                  <c:v>39</c:v>
                </c:pt>
                <c:pt idx="17">
                  <c:v>43</c:v>
                </c:pt>
                <c:pt idx="18">
                  <c:v>53</c:v>
                </c:pt>
                <c:pt idx="19">
                  <c:v>60</c:v>
                </c:pt>
                <c:pt idx="20">
                  <c:v>63</c:v>
                </c:pt>
                <c:pt idx="21">
                  <c:v>64</c:v>
                </c:pt>
                <c:pt idx="22">
                  <c:v>66</c:v>
                </c:pt>
                <c:pt idx="23">
                  <c:v>70</c:v>
                </c:pt>
                <c:pt idx="24">
                  <c:v>71</c:v>
                </c:pt>
                <c:pt idx="25">
                  <c:v>83</c:v>
                </c:pt>
                <c:pt idx="26">
                  <c:v>103</c:v>
                </c:pt>
                <c:pt idx="27">
                  <c:v>123</c:v>
                </c:pt>
                <c:pt idx="28">
                  <c:v>134</c:v>
                </c:pt>
                <c:pt idx="29">
                  <c:v>143</c:v>
                </c:pt>
                <c:pt idx="30">
                  <c:v>163</c:v>
                </c:pt>
                <c:pt idx="31">
                  <c:v>179</c:v>
                </c:pt>
                <c:pt idx="32">
                  <c:v>180</c:v>
                </c:pt>
                <c:pt idx="33">
                  <c:v>181</c:v>
                </c:pt>
                <c:pt idx="34">
                  <c:v>182</c:v>
                </c:pt>
                <c:pt idx="35">
                  <c:v>183</c:v>
                </c:pt>
                <c:pt idx="36">
                  <c:v>183</c:v>
                </c:pt>
                <c:pt idx="37">
                  <c:v>184</c:v>
                </c:pt>
                <c:pt idx="38">
                  <c:v>185</c:v>
                </c:pt>
                <c:pt idx="39">
                  <c:v>186</c:v>
                </c:pt>
                <c:pt idx="40">
                  <c:v>187</c:v>
                </c:pt>
                <c:pt idx="41">
                  <c:v>188</c:v>
                </c:pt>
                <c:pt idx="42">
                  <c:v>189</c:v>
                </c:pt>
                <c:pt idx="43">
                  <c:v>190</c:v>
                </c:pt>
                <c:pt idx="44">
                  <c:v>191</c:v>
                </c:pt>
                <c:pt idx="45">
                  <c:v>192</c:v>
                </c:pt>
                <c:pt idx="46">
                  <c:v>193</c:v>
                </c:pt>
                <c:pt idx="47">
                  <c:v>194</c:v>
                </c:pt>
                <c:pt idx="48">
                  <c:v>195</c:v>
                </c:pt>
                <c:pt idx="49">
                  <c:v>196</c:v>
                </c:pt>
                <c:pt idx="50">
                  <c:v>197</c:v>
                </c:pt>
                <c:pt idx="51">
                  <c:v>198</c:v>
                </c:pt>
                <c:pt idx="52">
                  <c:v>199</c:v>
                </c:pt>
              </c:numCache>
            </c:numRef>
          </c:xVal>
          <c:yVal>
            <c:numRef>
              <c:f>'ALL Raw Data'!$G$2:$G$143</c:f>
              <c:numCache>
                <c:formatCode>0</c:formatCode>
                <c:ptCount val="142"/>
                <c:pt idx="0">
                  <c:v>100</c:v>
                </c:pt>
                <c:pt idx="1">
                  <c:v>53.411544799804688</c:v>
                </c:pt>
                <c:pt idx="2">
                  <c:v>39.110050201416016</c:v>
                </c:pt>
                <c:pt idx="3">
                  <c:v>29.47900390625</c:v>
                </c:pt>
                <c:pt idx="4">
                  <c:v>29.47900390625</c:v>
                </c:pt>
                <c:pt idx="5">
                  <c:v>23.77220344543457</c:v>
                </c:pt>
                <c:pt idx="6">
                  <c:v>20.678255081176758</c:v>
                </c:pt>
                <c:pt idx="7">
                  <c:v>20.678255081176758</c:v>
                </c:pt>
                <c:pt idx="8">
                  <c:v>21.126560211181641</c:v>
                </c:pt>
                <c:pt idx="9">
                  <c:v>16.733552932739258</c:v>
                </c:pt>
                <c:pt idx="10">
                  <c:v>16.733552932739258</c:v>
                </c:pt>
                <c:pt idx="11">
                  <c:v>14.290472984313965</c:v>
                </c:pt>
                <c:pt idx="12">
                  <c:v>14.290472984313965</c:v>
                </c:pt>
                <c:pt idx="13">
                  <c:v>12.806116104125977</c:v>
                </c:pt>
                <c:pt idx="14">
                  <c:v>12.796383857727051</c:v>
                </c:pt>
                <c:pt idx="15">
                  <c:v>12.430367469787598</c:v>
                </c:pt>
                <c:pt idx="16">
                  <c:v>12.294233322143555</c:v>
                </c:pt>
                <c:pt idx="17">
                  <c:v>11.802689552307129</c:v>
                </c:pt>
                <c:pt idx="18">
                  <c:v>11.21116828918457</c:v>
                </c:pt>
                <c:pt idx="19">
                  <c:v>11.010689735412598</c:v>
                </c:pt>
                <c:pt idx="20">
                  <c:v>10.82170295715332</c:v>
                </c:pt>
                <c:pt idx="21">
                  <c:v>10.748295783996582</c:v>
                </c:pt>
                <c:pt idx="22">
                  <c:v>10.591865539550781</c:v>
                </c:pt>
                <c:pt idx="23">
                  <c:v>10.580013275146484</c:v>
                </c:pt>
                <c:pt idx="24">
                  <c:v>10.554036140441895</c:v>
                </c:pt>
                <c:pt idx="25">
                  <c:v>10.160377502441406</c:v>
                </c:pt>
                <c:pt idx="26">
                  <c:v>9.6224393844604492</c:v>
                </c:pt>
                <c:pt idx="27">
                  <c:v>9.3096990585327148</c:v>
                </c:pt>
                <c:pt idx="28">
                  <c:v>9.1253824234008789</c:v>
                </c:pt>
                <c:pt idx="29">
                  <c:v>8.9999113082885742</c:v>
                </c:pt>
                <c:pt idx="30">
                  <c:v>8.7877645492553711</c:v>
                </c:pt>
                <c:pt idx="31">
                  <c:v>8.6386785507202148</c:v>
                </c:pt>
                <c:pt idx="32">
                  <c:v>8.630488395690918</c:v>
                </c:pt>
                <c:pt idx="33">
                  <c:v>8.6207981109619141</c:v>
                </c:pt>
                <c:pt idx="34">
                  <c:v>8.6097297668457031</c:v>
                </c:pt>
                <c:pt idx="35">
                  <c:v>8.5973997116088867</c:v>
                </c:pt>
                <c:pt idx="36">
                  <c:v>8.5973997116088867</c:v>
                </c:pt>
                <c:pt idx="37">
                  <c:v>8.5839138031005859</c:v>
                </c:pt>
                <c:pt idx="38">
                  <c:v>8.5693683624267578</c:v>
                </c:pt>
                <c:pt idx="39">
                  <c:v>8.5538568496704102</c:v>
                </c:pt>
                <c:pt idx="40">
                  <c:v>8.5374622344970703</c:v>
                </c:pt>
                <c:pt idx="41">
                  <c:v>8.5274133682250977</c:v>
                </c:pt>
                <c:pt idx="42">
                  <c:v>8.5292463302612305</c:v>
                </c:pt>
                <c:pt idx="43">
                  <c:v>8.5290517807006836</c:v>
                </c:pt>
                <c:pt idx="44">
                  <c:v>8.5269842147827148</c:v>
                </c:pt>
                <c:pt idx="45">
                  <c:v>8.5231876373291016</c:v>
                </c:pt>
                <c:pt idx="46">
                  <c:v>8.5177946090698242</c:v>
                </c:pt>
                <c:pt idx="47">
                  <c:v>8.5109291076660156</c:v>
                </c:pt>
                <c:pt idx="48">
                  <c:v>8.5027065277099609</c:v>
                </c:pt>
                <c:pt idx="49">
                  <c:v>8.4932308197021484</c:v>
                </c:pt>
                <c:pt idx="50">
                  <c:v>8.4826011657714844</c:v>
                </c:pt>
                <c:pt idx="51">
                  <c:v>8.4709100723266602</c:v>
                </c:pt>
                <c:pt idx="52">
                  <c:v>8.4582414627075195</c:v>
                </c:pt>
              </c:numCache>
            </c:numRef>
          </c:yVal>
          <c:smooth val="0"/>
          <c:extLst>
            <c:ext xmlns:c16="http://schemas.microsoft.com/office/drawing/2014/chart" uri="{C3380CC4-5D6E-409C-BE32-E72D297353CC}">
              <c16:uniqueId val="{00000004-9E43-4B87-8CBD-51BD53A64C8B}"/>
            </c:ext>
          </c:extLst>
        </c:ser>
        <c:ser>
          <c:idx val="4"/>
          <c:order val="4"/>
          <c:tx>
            <c:v>3SD limits</c:v>
          </c:tx>
          <c:spPr>
            <a:ln w="28575">
              <a:solidFill>
                <a:schemeClr val="tx1"/>
              </a:solidFill>
              <a:prstDash val="sysDash"/>
            </a:ln>
          </c:spPr>
          <c:marker>
            <c:symbol val="none"/>
          </c:marker>
          <c:xVal>
            <c:numRef>
              <c:f>'ALL Raw Data'!$D$2:$D$143</c:f>
              <c:numCache>
                <c:formatCode>0</c:formatCode>
                <c:ptCount val="142"/>
                <c:pt idx="0">
                  <c:v>0</c:v>
                </c:pt>
                <c:pt idx="1">
                  <c:v>1</c:v>
                </c:pt>
                <c:pt idx="2">
                  <c:v>2</c:v>
                </c:pt>
                <c:pt idx="3">
                  <c:v>3</c:v>
                </c:pt>
                <c:pt idx="4">
                  <c:v>3</c:v>
                </c:pt>
                <c:pt idx="5">
                  <c:v>4</c:v>
                </c:pt>
                <c:pt idx="6">
                  <c:v>5</c:v>
                </c:pt>
                <c:pt idx="7">
                  <c:v>5</c:v>
                </c:pt>
                <c:pt idx="8">
                  <c:v>8</c:v>
                </c:pt>
                <c:pt idx="9">
                  <c:v>13</c:v>
                </c:pt>
                <c:pt idx="10">
                  <c:v>13</c:v>
                </c:pt>
                <c:pt idx="11">
                  <c:v>23</c:v>
                </c:pt>
                <c:pt idx="12">
                  <c:v>23</c:v>
                </c:pt>
                <c:pt idx="13">
                  <c:v>33</c:v>
                </c:pt>
                <c:pt idx="14">
                  <c:v>34</c:v>
                </c:pt>
                <c:pt idx="15">
                  <c:v>38</c:v>
                </c:pt>
                <c:pt idx="16">
                  <c:v>39</c:v>
                </c:pt>
                <c:pt idx="17">
                  <c:v>43</c:v>
                </c:pt>
                <c:pt idx="18">
                  <c:v>53</c:v>
                </c:pt>
                <c:pt idx="19">
                  <c:v>60</c:v>
                </c:pt>
                <c:pt idx="20">
                  <c:v>63</c:v>
                </c:pt>
                <c:pt idx="21">
                  <c:v>64</c:v>
                </c:pt>
                <c:pt idx="22">
                  <c:v>66</c:v>
                </c:pt>
                <c:pt idx="23">
                  <c:v>70</c:v>
                </c:pt>
                <c:pt idx="24">
                  <c:v>71</c:v>
                </c:pt>
                <c:pt idx="25">
                  <c:v>83</c:v>
                </c:pt>
                <c:pt idx="26">
                  <c:v>103</c:v>
                </c:pt>
                <c:pt idx="27">
                  <c:v>123</c:v>
                </c:pt>
                <c:pt idx="28">
                  <c:v>134</c:v>
                </c:pt>
                <c:pt idx="29">
                  <c:v>143</c:v>
                </c:pt>
                <c:pt idx="30">
                  <c:v>163</c:v>
                </c:pt>
                <c:pt idx="31">
                  <c:v>179</c:v>
                </c:pt>
                <c:pt idx="32">
                  <c:v>180</c:v>
                </c:pt>
                <c:pt idx="33">
                  <c:v>181</c:v>
                </c:pt>
                <c:pt idx="34">
                  <c:v>182</c:v>
                </c:pt>
                <c:pt idx="35">
                  <c:v>183</c:v>
                </c:pt>
                <c:pt idx="36">
                  <c:v>183</c:v>
                </c:pt>
                <c:pt idx="37">
                  <c:v>184</c:v>
                </c:pt>
                <c:pt idx="38">
                  <c:v>185</c:v>
                </c:pt>
                <c:pt idx="39">
                  <c:v>186</c:v>
                </c:pt>
                <c:pt idx="40">
                  <c:v>187</c:v>
                </c:pt>
                <c:pt idx="41">
                  <c:v>188</c:v>
                </c:pt>
                <c:pt idx="42">
                  <c:v>189</c:v>
                </c:pt>
                <c:pt idx="43">
                  <c:v>190</c:v>
                </c:pt>
                <c:pt idx="44">
                  <c:v>191</c:v>
                </c:pt>
                <c:pt idx="45">
                  <c:v>192</c:v>
                </c:pt>
                <c:pt idx="46">
                  <c:v>193</c:v>
                </c:pt>
                <c:pt idx="47">
                  <c:v>194</c:v>
                </c:pt>
                <c:pt idx="48">
                  <c:v>195</c:v>
                </c:pt>
                <c:pt idx="49">
                  <c:v>196</c:v>
                </c:pt>
                <c:pt idx="50">
                  <c:v>197</c:v>
                </c:pt>
                <c:pt idx="51">
                  <c:v>198</c:v>
                </c:pt>
                <c:pt idx="52">
                  <c:v>199</c:v>
                </c:pt>
              </c:numCache>
            </c:numRef>
          </c:xVal>
          <c:yVal>
            <c:numRef>
              <c:f>'ALL Raw Data'!$H$2:$H$143</c:f>
              <c:numCache>
                <c:formatCode>0</c:formatCode>
                <c:ptCount val="142"/>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6.0982432216405869E-2</c:v>
                </c:pt>
                <c:pt idx="29">
                  <c:v>0.14340201020240784</c:v>
                </c:pt>
                <c:pt idx="30">
                  <c:v>0.46624517440795898</c:v>
                </c:pt>
                <c:pt idx="31">
                  <c:v>0.64856749773025513</c:v>
                </c:pt>
                <c:pt idx="32">
                  <c:v>0.65515732765197754</c:v>
                </c:pt>
                <c:pt idx="33">
                  <c:v>0.66210258007049561</c:v>
                </c:pt>
                <c:pt idx="34">
                  <c:v>0.66941815614700317</c:v>
                </c:pt>
                <c:pt idx="35">
                  <c:v>0.6771199107170105</c:v>
                </c:pt>
                <c:pt idx="36">
                  <c:v>0.6771199107170105</c:v>
                </c:pt>
                <c:pt idx="37">
                  <c:v>0.68522387742996216</c:v>
                </c:pt>
                <c:pt idx="38">
                  <c:v>0.69374728202819824</c:v>
                </c:pt>
                <c:pt idx="39">
                  <c:v>0.70270776748657227</c:v>
                </c:pt>
                <c:pt idx="40">
                  <c:v>0.71212399005889893</c:v>
                </c:pt>
                <c:pt idx="41">
                  <c:v>0.72201532125473022</c:v>
                </c:pt>
                <c:pt idx="42">
                  <c:v>0.73240208625793457</c:v>
                </c:pt>
                <c:pt idx="43">
                  <c:v>0.74330538511276245</c:v>
                </c:pt>
                <c:pt idx="44">
                  <c:v>0.75474745035171509</c:v>
                </c:pt>
                <c:pt idx="45">
                  <c:v>0.76675134897232056</c:v>
                </c:pt>
                <c:pt idx="46">
                  <c:v>0.77934122085571289</c:v>
                </c:pt>
                <c:pt idx="47">
                  <c:v>0.79254227876663208</c:v>
                </c:pt>
                <c:pt idx="48">
                  <c:v>0.80638110637664795</c:v>
                </c:pt>
                <c:pt idx="49">
                  <c:v>0.8208850622177124</c:v>
                </c:pt>
                <c:pt idx="50">
                  <c:v>0.83608293533325195</c:v>
                </c:pt>
                <c:pt idx="51">
                  <c:v>0.8520050048828125</c:v>
                </c:pt>
                <c:pt idx="52">
                  <c:v>0.86868268251419067</c:v>
                </c:pt>
              </c:numCache>
            </c:numRef>
          </c:yVal>
          <c:smooth val="0"/>
          <c:extLst>
            <c:ext xmlns:c16="http://schemas.microsoft.com/office/drawing/2014/chart" uri="{C3380CC4-5D6E-409C-BE32-E72D297353CC}">
              <c16:uniqueId val="{00000005-9E43-4B87-8CBD-51BD53A64C8B}"/>
            </c:ext>
          </c:extLst>
        </c:ser>
        <c:ser>
          <c:idx val="5"/>
          <c:order val="5"/>
          <c:tx>
            <c:v>3SD limit2</c:v>
          </c:tx>
          <c:spPr>
            <a:ln w="28575">
              <a:solidFill>
                <a:schemeClr val="tx1"/>
              </a:solidFill>
              <a:prstDash val="sysDash"/>
            </a:ln>
          </c:spPr>
          <c:marker>
            <c:symbol val="none"/>
          </c:marker>
          <c:xVal>
            <c:numRef>
              <c:f>'ALL Raw Data'!$D$2:$D$143</c:f>
              <c:numCache>
                <c:formatCode>0</c:formatCode>
                <c:ptCount val="142"/>
                <c:pt idx="0">
                  <c:v>0</c:v>
                </c:pt>
                <c:pt idx="1">
                  <c:v>1</c:v>
                </c:pt>
                <c:pt idx="2">
                  <c:v>2</c:v>
                </c:pt>
                <c:pt idx="3">
                  <c:v>3</c:v>
                </c:pt>
                <c:pt idx="4">
                  <c:v>3</c:v>
                </c:pt>
                <c:pt idx="5">
                  <c:v>4</c:v>
                </c:pt>
                <c:pt idx="6">
                  <c:v>5</c:v>
                </c:pt>
                <c:pt idx="7">
                  <c:v>5</c:v>
                </c:pt>
                <c:pt idx="8">
                  <c:v>8</c:v>
                </c:pt>
                <c:pt idx="9">
                  <c:v>13</c:v>
                </c:pt>
                <c:pt idx="10">
                  <c:v>13</c:v>
                </c:pt>
                <c:pt idx="11">
                  <c:v>23</c:v>
                </c:pt>
                <c:pt idx="12">
                  <c:v>23</c:v>
                </c:pt>
                <c:pt idx="13">
                  <c:v>33</c:v>
                </c:pt>
                <c:pt idx="14">
                  <c:v>34</c:v>
                </c:pt>
                <c:pt idx="15">
                  <c:v>38</c:v>
                </c:pt>
                <c:pt idx="16">
                  <c:v>39</c:v>
                </c:pt>
                <c:pt idx="17">
                  <c:v>43</c:v>
                </c:pt>
                <c:pt idx="18">
                  <c:v>53</c:v>
                </c:pt>
                <c:pt idx="19">
                  <c:v>60</c:v>
                </c:pt>
                <c:pt idx="20">
                  <c:v>63</c:v>
                </c:pt>
                <c:pt idx="21">
                  <c:v>64</c:v>
                </c:pt>
                <c:pt idx="22">
                  <c:v>66</c:v>
                </c:pt>
                <c:pt idx="23">
                  <c:v>70</c:v>
                </c:pt>
                <c:pt idx="24">
                  <c:v>71</c:v>
                </c:pt>
                <c:pt idx="25">
                  <c:v>83</c:v>
                </c:pt>
                <c:pt idx="26">
                  <c:v>103</c:v>
                </c:pt>
                <c:pt idx="27">
                  <c:v>123</c:v>
                </c:pt>
                <c:pt idx="28">
                  <c:v>134</c:v>
                </c:pt>
                <c:pt idx="29">
                  <c:v>143</c:v>
                </c:pt>
                <c:pt idx="30">
                  <c:v>163</c:v>
                </c:pt>
                <c:pt idx="31">
                  <c:v>179</c:v>
                </c:pt>
                <c:pt idx="32">
                  <c:v>180</c:v>
                </c:pt>
                <c:pt idx="33">
                  <c:v>181</c:v>
                </c:pt>
                <c:pt idx="34">
                  <c:v>182</c:v>
                </c:pt>
                <c:pt idx="35">
                  <c:v>183</c:v>
                </c:pt>
                <c:pt idx="36">
                  <c:v>183</c:v>
                </c:pt>
                <c:pt idx="37">
                  <c:v>184</c:v>
                </c:pt>
                <c:pt idx="38">
                  <c:v>185</c:v>
                </c:pt>
                <c:pt idx="39">
                  <c:v>186</c:v>
                </c:pt>
                <c:pt idx="40">
                  <c:v>187</c:v>
                </c:pt>
                <c:pt idx="41">
                  <c:v>188</c:v>
                </c:pt>
                <c:pt idx="42">
                  <c:v>189</c:v>
                </c:pt>
                <c:pt idx="43">
                  <c:v>190</c:v>
                </c:pt>
                <c:pt idx="44">
                  <c:v>191</c:v>
                </c:pt>
                <c:pt idx="45">
                  <c:v>192</c:v>
                </c:pt>
                <c:pt idx="46">
                  <c:v>193</c:v>
                </c:pt>
                <c:pt idx="47">
                  <c:v>194</c:v>
                </c:pt>
                <c:pt idx="48">
                  <c:v>195</c:v>
                </c:pt>
                <c:pt idx="49">
                  <c:v>196</c:v>
                </c:pt>
                <c:pt idx="50">
                  <c:v>197</c:v>
                </c:pt>
                <c:pt idx="51">
                  <c:v>198</c:v>
                </c:pt>
                <c:pt idx="52">
                  <c:v>199</c:v>
                </c:pt>
              </c:numCache>
            </c:numRef>
          </c:xVal>
          <c:yVal>
            <c:numRef>
              <c:f>'ALL Raw Data'!$I$2:$I$143</c:f>
              <c:numCache>
                <c:formatCode>0</c:formatCode>
                <c:ptCount val="142"/>
                <c:pt idx="0">
                  <c:v>100</c:v>
                </c:pt>
                <c:pt idx="1">
                  <c:v>98.136459350585938</c:v>
                </c:pt>
                <c:pt idx="2">
                  <c:v>82.636123657226563</c:v>
                </c:pt>
                <c:pt idx="3">
                  <c:v>63.219272613525391</c:v>
                </c:pt>
                <c:pt idx="4">
                  <c:v>63.219272613525391</c:v>
                </c:pt>
                <c:pt idx="5">
                  <c:v>49.342723846435547</c:v>
                </c:pt>
                <c:pt idx="6">
                  <c:v>46.120677947998047</c:v>
                </c:pt>
                <c:pt idx="7">
                  <c:v>46.120677947998047</c:v>
                </c:pt>
                <c:pt idx="8">
                  <c:v>36.524066925048828</c:v>
                </c:pt>
                <c:pt idx="9">
                  <c:v>29.485744476318359</c:v>
                </c:pt>
                <c:pt idx="10">
                  <c:v>29.485744476318359</c:v>
                </c:pt>
                <c:pt idx="11">
                  <c:v>22.153573989868164</c:v>
                </c:pt>
                <c:pt idx="12">
                  <c:v>22.153573989868164</c:v>
                </c:pt>
                <c:pt idx="13">
                  <c:v>19.549310684204102</c:v>
                </c:pt>
                <c:pt idx="14">
                  <c:v>19.366371154785156</c:v>
                </c:pt>
                <c:pt idx="15">
                  <c:v>18.22987174987793</c:v>
                </c:pt>
                <c:pt idx="16">
                  <c:v>17.906505584716797</c:v>
                </c:pt>
                <c:pt idx="17">
                  <c:v>17.628366470336914</c:v>
                </c:pt>
                <c:pt idx="18">
                  <c:v>16.274700164794922</c:v>
                </c:pt>
                <c:pt idx="19">
                  <c:v>15.461099624633789</c:v>
                </c:pt>
                <c:pt idx="20">
                  <c:v>15.275941848754883</c:v>
                </c:pt>
                <c:pt idx="21">
                  <c:v>15.175726890563965</c:v>
                </c:pt>
                <c:pt idx="22">
                  <c:v>14.940335273742676</c:v>
                </c:pt>
                <c:pt idx="23">
                  <c:v>14.633330345153809</c:v>
                </c:pt>
                <c:pt idx="24">
                  <c:v>14.608762741088867</c:v>
                </c:pt>
                <c:pt idx="25">
                  <c:v>13.877458572387695</c:v>
                </c:pt>
                <c:pt idx="26">
                  <c:v>12.896596908569336</c:v>
                </c:pt>
                <c:pt idx="27">
                  <c:v>12.162281036376953</c:v>
                </c:pt>
                <c:pt idx="28">
                  <c:v>11.876531600952148</c:v>
                </c:pt>
                <c:pt idx="29">
                  <c:v>11.693874359130859</c:v>
                </c:pt>
                <c:pt idx="30">
                  <c:v>11.261137962341309</c:v>
                </c:pt>
                <c:pt idx="31">
                  <c:v>10.980545997619629</c:v>
                </c:pt>
                <c:pt idx="32">
                  <c:v>10.959174156188965</c:v>
                </c:pt>
                <c:pt idx="33">
                  <c:v>10.935566902160645</c:v>
                </c:pt>
                <c:pt idx="34">
                  <c:v>10.90995979309082</c:v>
                </c:pt>
                <c:pt idx="35">
                  <c:v>10.882563591003418</c:v>
                </c:pt>
                <c:pt idx="36">
                  <c:v>10.882563591003418</c:v>
                </c:pt>
                <c:pt idx="37">
                  <c:v>10.853570938110352</c:v>
                </c:pt>
                <c:pt idx="38">
                  <c:v>10.838517189025879</c:v>
                </c:pt>
                <c:pt idx="39">
                  <c:v>10.839221954345703</c:v>
                </c:pt>
                <c:pt idx="40">
                  <c:v>10.835977554321289</c:v>
                </c:pt>
                <c:pt idx="41">
                  <c:v>10.829167366027832</c:v>
                </c:pt>
                <c:pt idx="42">
                  <c:v>10.819132804870605</c:v>
                </c:pt>
                <c:pt idx="43">
                  <c:v>10.806187629699707</c:v>
                </c:pt>
                <c:pt idx="44">
                  <c:v>10.790616035461426</c:v>
                </c:pt>
                <c:pt idx="45">
                  <c:v>10.772674560546875</c:v>
                </c:pt>
                <c:pt idx="46">
                  <c:v>10.752596855163574</c:v>
                </c:pt>
                <c:pt idx="47">
                  <c:v>10.730594635009766</c:v>
                </c:pt>
                <c:pt idx="48">
                  <c:v>10.706860542297363</c:v>
                </c:pt>
                <c:pt idx="49">
                  <c:v>10.681571960449219</c:v>
                </c:pt>
                <c:pt idx="50">
                  <c:v>10.654887199401855</c:v>
                </c:pt>
                <c:pt idx="51">
                  <c:v>10.651852607727051</c:v>
                </c:pt>
                <c:pt idx="52">
                  <c:v>10.651140213012695</c:v>
                </c:pt>
              </c:numCache>
            </c:numRef>
          </c:yVal>
          <c:smooth val="0"/>
          <c:extLst>
            <c:ext xmlns:c16="http://schemas.microsoft.com/office/drawing/2014/chart" uri="{C3380CC4-5D6E-409C-BE32-E72D297353CC}">
              <c16:uniqueId val="{00000006-9E43-4B87-8CBD-51BD53A64C8B}"/>
            </c:ext>
          </c:extLst>
        </c:ser>
        <c:ser>
          <c:idx val="6"/>
          <c:order val="6"/>
          <c:tx>
            <c:strRef>
              <c:f>'ALL Raw Data'!$L$10</c:f>
              <c:strCache>
                <c:ptCount val="1"/>
                <c:pt idx="0">
                  <c:v>Alder Hey Children's NHS Foundation Trust</c:v>
                </c:pt>
              </c:strCache>
            </c:strRef>
          </c:tx>
          <c:spPr>
            <a:ln w="28575">
              <a:noFill/>
            </a:ln>
          </c:spPr>
          <c:marker>
            <c:symbol val="diamond"/>
            <c:size val="7"/>
            <c:spPr>
              <a:solidFill>
                <a:srgbClr val="FFFF00"/>
              </a:solidFill>
              <a:ln>
                <a:solidFill>
                  <a:schemeClr val="tx1"/>
                </a:solidFill>
              </a:ln>
            </c:spPr>
          </c:marker>
          <c:xVal>
            <c:numRef>
              <c:f>'ALL - funnel plot'!$C$11</c:f>
              <c:numCache>
                <c:formatCode>General</c:formatCode>
                <c:ptCount val="1"/>
                <c:pt idx="0">
                  <c:v>34</c:v>
                </c:pt>
              </c:numCache>
            </c:numRef>
          </c:xVal>
          <c:yVal>
            <c:numRef>
              <c:f>'ALL - funnel plot'!$C$12</c:f>
              <c:numCache>
                <c:formatCode>0.0</c:formatCode>
                <c:ptCount val="1"/>
                <c:pt idx="0">
                  <c:v>3.0599780082702637</c:v>
                </c:pt>
              </c:numCache>
            </c:numRef>
          </c:yVal>
          <c:smooth val="0"/>
          <c:extLst>
            <c:ext xmlns:c16="http://schemas.microsoft.com/office/drawing/2014/chart" uri="{C3380CC4-5D6E-409C-BE32-E72D297353CC}">
              <c16:uniqueId val="{00000007-9E43-4B87-8CBD-51BD53A64C8B}"/>
            </c:ext>
          </c:extLst>
        </c:ser>
        <c:dLbls>
          <c:showLegendKey val="0"/>
          <c:showVal val="0"/>
          <c:showCatName val="0"/>
          <c:showSerName val="0"/>
          <c:showPercent val="0"/>
          <c:showBubbleSize val="0"/>
        </c:dLbls>
        <c:axId val="147940096"/>
        <c:axId val="147942016"/>
      </c:scatterChart>
      <c:valAx>
        <c:axId val="147940096"/>
        <c:scaling>
          <c:orientation val="minMax"/>
          <c:max val="200"/>
        </c:scaling>
        <c:delete val="0"/>
        <c:axPos val="b"/>
        <c:title>
          <c:tx>
            <c:strRef>
              <c:f>'ALL Raw Data'!$M$4</c:f>
              <c:strCache>
                <c:ptCount val="1"/>
                <c:pt idx="0">
                  <c:v>Principal Treatment Centre caseload (2017-2019)</c:v>
                </c:pt>
              </c:strCache>
            </c:strRef>
          </c:tx>
          <c:overlay val="0"/>
          <c:txPr>
            <a:bodyPr/>
            <a:lstStyle/>
            <a:p>
              <a:pPr>
                <a:defRPr sz="1050"/>
              </a:pPr>
              <a:endParaRPr lang="en-US"/>
            </a:p>
          </c:txPr>
        </c:title>
        <c:numFmt formatCode="0" sourceLinked="1"/>
        <c:majorTickMark val="out"/>
        <c:minorTickMark val="none"/>
        <c:tickLblPos val="low"/>
        <c:crossAx val="147942016"/>
        <c:crosses val="autoZero"/>
        <c:crossBetween val="midCat"/>
      </c:valAx>
      <c:valAx>
        <c:axId val="147942016"/>
        <c:scaling>
          <c:orientation val="minMax"/>
          <c:max val="25"/>
        </c:scaling>
        <c:delete val="0"/>
        <c:axPos val="l"/>
        <c:title>
          <c:tx>
            <c:strRef>
              <c:f>'ALL Raw Data'!$M$5</c:f>
              <c:strCache>
                <c:ptCount val="1"/>
                <c:pt idx="0">
                  <c:v>Risk-adjusted 30-day post-chemotherapy mortality percentage</c:v>
                </c:pt>
              </c:strCache>
            </c:strRef>
          </c:tx>
          <c:overlay val="0"/>
          <c:txPr>
            <a:bodyPr rot="-5400000" vert="horz"/>
            <a:lstStyle/>
            <a:p>
              <a:pPr>
                <a:defRPr sz="1050"/>
              </a:pPr>
              <a:endParaRPr lang="en-US"/>
            </a:p>
          </c:txPr>
        </c:title>
        <c:numFmt formatCode="0" sourceLinked="1"/>
        <c:majorTickMark val="out"/>
        <c:minorTickMark val="none"/>
        <c:tickLblPos val="nextTo"/>
        <c:crossAx val="147940096"/>
        <c:crosses val="autoZero"/>
        <c:crossBetween val="midCat"/>
      </c:valAx>
    </c:plotArea>
    <c:legend>
      <c:legendPos val="b"/>
      <c:legendEntry>
        <c:idx val="3"/>
        <c:delete val="1"/>
      </c:legendEntry>
      <c:legendEntry>
        <c:idx val="5"/>
        <c:delete val="1"/>
      </c:legendEntry>
      <c:overlay val="0"/>
      <c:txPr>
        <a:bodyPr/>
        <a:lstStyle/>
        <a:p>
          <a:pPr>
            <a:defRPr sz="1050"/>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22" fmlaLink="$B$5" fmlaRange="'ptc lookup'!$C$2:$C$18"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168275</xdr:colOff>
      <xdr:row>8</xdr:row>
      <xdr:rowOff>134141</xdr:rowOff>
    </xdr:from>
    <xdr:to>
      <xdr:col>17</xdr:col>
      <xdr:colOff>6350</xdr:colOff>
      <xdr:row>44</xdr:row>
      <xdr:rowOff>142875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68275" y="1658141"/>
          <a:ext cx="11134725" cy="8428834"/>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0</xdr:col>
      <xdr:colOff>575734</xdr:colOff>
      <xdr:row>38</xdr:row>
      <xdr:rowOff>0</xdr:rowOff>
    </xdr:from>
    <xdr:ext cx="9355668" cy="202141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5734" y="9465730"/>
          <a:ext cx="9355668" cy="2021419"/>
        </a:xfrm>
        <a:prstGeom prst="rect">
          <a:avLst/>
        </a:prstGeom>
        <a:noFill/>
        <a:ln>
          <a:noFill/>
        </a:ln>
        <a:effectLst/>
      </xdr:spPr>
      <xdr:txBody>
        <a:bodyPr vertOverflow="clip" horzOverflow="clip" wrap="square" rtlCol="0" anchor="t">
          <a:noAutofit/>
        </a:bodyPr>
        <a:lstStyle/>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Please note:</a:t>
          </a:r>
        </a:p>
        <a:p>
          <a:pPr>
            <a:lnSpc>
              <a:spcPct val="150000"/>
            </a:lnSpc>
            <a:spcAft>
              <a:spcPts val="0"/>
            </a:spcAft>
          </a:pPr>
          <a:r>
            <a:rPr lang="en-GB" sz="1200" b="0" baseline="0">
              <a:effectLst/>
              <a:latin typeface="Arial" panose="020B0604020202020204" pitchFamily="34" charset="0"/>
              <a:ea typeface="Calibri" panose="020F0502020204030204" pitchFamily="34" charset="0"/>
              <a:cs typeface="Arial" panose="020B0604020202020204" pitchFamily="34" charset="0"/>
            </a:rPr>
            <a:t>- Patients included in the analysis are those who received their last treatment during the treatment period (2017-2019), were aged 0-24 at diagnosis, and were diagnosed between 2010-2018.</a:t>
          </a:r>
        </a:p>
        <a:p>
          <a:pPr algn="l">
            <a:lnSpc>
              <a:spcPct val="150000"/>
            </a:lnSpc>
            <a:spcAft>
              <a:spcPts val="0"/>
            </a:spcAft>
          </a:pPr>
          <a:r>
            <a:rPr lang="en-GB" sz="1200" b="0" baseline="0">
              <a:effectLst/>
              <a:latin typeface="Arial" panose="020B0604020202020204" pitchFamily="34" charset="0"/>
              <a:ea typeface="+mn-ea"/>
              <a:cs typeface="Arial" panose="020B0604020202020204" pitchFamily="34" charset="0"/>
            </a:rPr>
            <a:t>- When selecting the PTC of interest, this updates the funnel plot.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180976</xdr:colOff>
      <xdr:row>0</xdr:row>
      <xdr:rowOff>83451</xdr:rowOff>
    </xdr:from>
    <xdr:to>
      <xdr:col>4</xdr:col>
      <xdr:colOff>523875</xdr:colOff>
      <xdr:row>8</xdr:row>
      <xdr:rowOff>21325</xdr:rowOff>
    </xdr:to>
    <xdr:pic>
      <xdr:nvPicPr>
        <xdr:cNvPr id="5" name="Picture 4" descr="PHE small logo for A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425" t="15625" r="9034" b="3409"/>
        <a:stretch/>
      </xdr:blipFill>
      <xdr:spPr bwMode="auto">
        <a:xfrm>
          <a:off x="180976" y="83451"/>
          <a:ext cx="2666999" cy="1461874"/>
        </a:xfrm>
        <a:prstGeom prst="rect">
          <a:avLst/>
        </a:prstGeom>
        <a:noFill/>
        <a:ln>
          <a:noFill/>
        </a:ln>
      </xdr:spPr>
    </xdr:pic>
    <xdr:clientData/>
  </xdr:twoCellAnchor>
  <xdr:oneCellAnchor>
    <xdr:from>
      <xdr:col>0</xdr:col>
      <xdr:colOff>509059</xdr:colOff>
      <xdr:row>10</xdr:row>
      <xdr:rowOff>121705</xdr:rowOff>
    </xdr:from>
    <xdr:ext cx="9355668" cy="217381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09059" y="2169580"/>
          <a:ext cx="9355668" cy="2173819"/>
        </a:xfrm>
        <a:prstGeom prst="rect">
          <a:avLst/>
        </a:prstGeom>
        <a:noFill/>
        <a:ln>
          <a:noFill/>
        </a:ln>
        <a:effectLst/>
      </xdr:spPr>
      <xdr:txBody>
        <a:bodyPr vertOverflow="clip" horzOverflow="clip" wrap="square" rtlCol="0" anchor="t">
          <a:noAutofit/>
        </a:bodyPr>
        <a:lstStyle/>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This workbook presents the number and case-mix adjusted 30-day mortality rate (percentages) of patients in England following treatment with systemic anti-cancer therapy (SACT) in 2017-2019.</a:t>
          </a:r>
        </a:p>
        <a:p>
          <a:pPr>
            <a:lnSpc>
              <a:spcPct val="150000"/>
            </a:lnSpc>
            <a:spcAft>
              <a:spcPts val="0"/>
            </a:spcAft>
          </a:pPr>
          <a:endParaRPr lang="en-GB" sz="1200" b="1" u="none" baseline="0">
            <a:effectLst/>
            <a:latin typeface="Arial" panose="020B0604020202020204" pitchFamily="34" charset="0"/>
            <a:ea typeface="Calibri" panose="020F0502020204030204" pitchFamily="34" charset="0"/>
            <a:cs typeface="Arial" panose="020B0604020202020204" pitchFamily="34" charset="0"/>
          </a:endParaRPr>
        </a:p>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The 30-day post-SACT mortality rates have been adjusted for variations in patient case mix, allowing for comparisons to be made across Principal Treatment Centres (PTC), or within a PTC over time.</a:t>
          </a:r>
        </a:p>
        <a:p>
          <a:pPr>
            <a:lnSpc>
              <a:spcPct val="150000"/>
            </a:lnSpc>
            <a:spcAft>
              <a:spcPts val="0"/>
            </a:spcAft>
          </a:pPr>
          <a:endParaRPr lang="en-GB" sz="1200" b="1" u="none" baseline="0">
            <a:effectLst/>
            <a:latin typeface="Arial" panose="020B0604020202020204" pitchFamily="34" charset="0"/>
            <a:ea typeface="Calibri" panose="020F0502020204030204" pitchFamily="34" charset="0"/>
            <a:cs typeface="Arial" panose="020B0604020202020204" pitchFamily="34" charset="0"/>
          </a:endParaRPr>
        </a:p>
        <a:p>
          <a:pPr>
            <a:lnSpc>
              <a:spcPct val="150000"/>
            </a:lnSpc>
            <a:spcAft>
              <a:spcPts val="0"/>
            </a:spcAft>
          </a:pPr>
          <a:r>
            <a:rPr lang="en-GB" sz="1200" b="1" u="none" baseline="0">
              <a:effectLst/>
              <a:latin typeface="Arial" panose="020B0604020202020204" pitchFamily="34" charset="0"/>
              <a:ea typeface="Calibri" panose="020F0502020204030204" pitchFamily="34" charset="0"/>
              <a:cs typeface="Arial" panose="020B0604020202020204" pitchFamily="34" charset="0"/>
            </a:rPr>
            <a:t>The results are presented for acute lymphoblastic leukaemia (ALL). </a:t>
          </a:r>
        </a:p>
      </xdr:txBody>
    </xdr:sp>
    <xdr:clientData/>
  </xdr:oneCellAnchor>
  <xdr:twoCellAnchor editAs="oneCell">
    <xdr:from>
      <xdr:col>15</xdr:col>
      <xdr:colOff>885825</xdr:colOff>
      <xdr:row>1</xdr:row>
      <xdr:rowOff>123825</xdr:rowOff>
    </xdr:from>
    <xdr:to>
      <xdr:col>16</xdr:col>
      <xdr:colOff>466527</xdr:colOff>
      <xdr:row>6</xdr:row>
      <xdr:rowOff>123706</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01200" y="314325"/>
          <a:ext cx="1580952" cy="9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xdr:row>
      <xdr:rowOff>28573</xdr:rowOff>
    </xdr:from>
    <xdr:to>
      <xdr:col>18</xdr:col>
      <xdr:colOff>352425</xdr:colOff>
      <xdr:row>71</xdr:row>
      <xdr:rowOff>19050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42900" y="219073"/>
          <a:ext cx="10982325" cy="11982452"/>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152400</xdr:colOff>
      <xdr:row>4</xdr:row>
      <xdr:rowOff>104775</xdr:rowOff>
    </xdr:from>
    <xdr:to>
      <xdr:col>16</xdr:col>
      <xdr:colOff>381000</xdr:colOff>
      <xdr:row>66</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62000" y="1009650"/>
          <a:ext cx="9372600" cy="117062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workbook provides case-mix adjusted 30-day mortality post-SACT rates (in percentage) for acute lymphoblastic leukaemia (ALL) in children, teenagers and young adults (aged 0-24 at the time of diagnosis).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number of patients treated refers to patients who have received their last treatment in 2017-2019. This therefore excludes patients still receiving treatment in 2020. Each patient was allocated to the Principal Treatment Centre (PTC) associated with the NHS trust where they received their final treatment, regardless of any prior treatment received at other NHS trusts.</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latin typeface="Arial" panose="020B0604020202020204" pitchFamily="34" charset="0"/>
            <a:cs typeface="Arial" panose="020B0604020202020204" pitchFamily="34" charset="0"/>
          </a:endParaRPr>
        </a:p>
        <a:p>
          <a:pPr>
            <a:lnSpc>
              <a:spcPct val="107000"/>
            </a:lnSpc>
            <a:spcAft>
              <a:spcPts val="800"/>
            </a:spcAft>
          </a:pPr>
          <a:r>
            <a:rPr lang="en-GB" sz="1200">
              <a:effectLst/>
              <a:latin typeface="Arial" panose="020B0604020202020204" pitchFamily="34" charset="0"/>
              <a:ea typeface="Times New Roman" panose="02020603050405020304" pitchFamily="18" charset="0"/>
              <a:cs typeface="Arial" panose="020B0604020202020204" pitchFamily="34" charset="0"/>
            </a:rPr>
            <a:t>The National Cancer Registration and Analysis Service (NCRAS), part of Public Health England (PHE), is the population-based cancer registry for England. It receives data from across the National Health Service (NHS) and produces the National Cancer Registration Dataset for England</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Times New Roman" panose="02020603050405020304" pitchFamily="18" charset="0"/>
              <a:cs typeface="Arial" panose="020B0604020202020204" pitchFamily="34" charset="0"/>
            </a:rPr>
            <a:t>. The National Cancer Registration Dataset operates at a</a:t>
          </a:r>
          <a:r>
            <a:rPr lang="en-GB" sz="1200" baseline="0">
              <a:effectLst/>
              <a:latin typeface="Arial" panose="020B0604020202020204" pitchFamily="34" charset="0"/>
              <a:ea typeface="Times New Roman" panose="02020603050405020304" pitchFamily="18" charset="0"/>
              <a:cs typeface="Arial" panose="020B0604020202020204" pitchFamily="34" charset="0"/>
            </a:rPr>
            <a:t> time-lag: a</a:t>
          </a:r>
          <a:r>
            <a:rPr lang="en-GB" sz="1200">
              <a:effectLst/>
              <a:latin typeface="Arial" panose="020B0604020202020204" pitchFamily="34" charset="0"/>
              <a:ea typeface="Times New Roman" panose="02020603050405020304" pitchFamily="18" charset="0"/>
              <a:cs typeface="Arial" panose="020B0604020202020204" pitchFamily="34" charset="0"/>
            </a:rPr>
            <a:t>t</a:t>
          </a:r>
          <a:r>
            <a:rPr lang="en-GB" sz="1200" baseline="0">
              <a:effectLst/>
              <a:latin typeface="Arial" panose="020B0604020202020204" pitchFamily="34" charset="0"/>
              <a:ea typeface="Times New Roman" panose="02020603050405020304" pitchFamily="18" charset="0"/>
              <a:cs typeface="Arial" panose="020B0604020202020204" pitchFamily="34" charset="0"/>
            </a:rPr>
            <a:t> the time of this release</a:t>
          </a:r>
          <a:r>
            <a:rPr lang="en-GB" sz="1200">
              <a:effectLst/>
              <a:latin typeface="Arial" panose="020B0604020202020204" pitchFamily="34" charset="0"/>
              <a:ea typeface="Times New Roman" panose="02020603050405020304" pitchFamily="18" charset="0"/>
              <a:cs typeface="Arial" panose="020B0604020202020204" pitchFamily="34" charset="0"/>
            </a:rPr>
            <a:t> it is complete up to the end of 2018.</a:t>
          </a:r>
        </a:p>
        <a:p>
          <a:pPr>
            <a:lnSpc>
              <a:spcPct val="107000"/>
            </a:lnSpc>
            <a:spcAft>
              <a:spcPts val="800"/>
            </a:spcAft>
          </a:pPr>
          <a:r>
            <a:rPr lang="en-GB" sz="1200">
              <a:effectLst/>
              <a:latin typeface="Arial" panose="020B0604020202020204" pitchFamily="34" charset="0"/>
              <a:ea typeface="Times New Roman" panose="02020603050405020304" pitchFamily="18" charset="0"/>
              <a:cs typeface="Arial" panose="020B0604020202020204" pitchFamily="34" charset="0"/>
            </a:rPr>
            <a:t>The SACT dataset</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Times New Roman" panose="02020603050405020304" pitchFamily="18" charset="0"/>
              <a:cs typeface="Arial" panose="020B0604020202020204" pitchFamily="34" charset="0"/>
            </a:rPr>
            <a:t> collects systemic anti-cancer therapy activity from all NHS England providers,</a:t>
          </a:r>
          <a:r>
            <a:rPr lang="en-GB" sz="1200" baseline="0">
              <a:effectLst/>
              <a:latin typeface="Arial" panose="020B0604020202020204" pitchFamily="34" charset="0"/>
              <a:ea typeface="Times New Roman" panose="02020603050405020304" pitchFamily="18" charset="0"/>
              <a:cs typeface="Arial" panose="020B0604020202020204" pitchFamily="34" charset="0"/>
            </a:rPr>
            <a:t> from their monthly routine SACT data uploads.</a:t>
          </a: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a:lnSpc>
              <a:spcPct val="107000"/>
            </a:lnSpc>
            <a:spcAft>
              <a:spcPts val="800"/>
            </a:spcAft>
          </a:pPr>
          <a:r>
            <a:rPr lang="en-GB" sz="1200">
              <a:effectLst/>
              <a:latin typeface="Arial" panose="020B0604020202020204" pitchFamily="34" charset="0"/>
              <a:ea typeface="Times New Roman" panose="02020603050405020304" pitchFamily="18" charset="0"/>
              <a:cs typeface="Arial" panose="020B0604020202020204" pitchFamily="34" charset="0"/>
            </a:rPr>
            <a:t>For the purposes of the analysis, patients were selected from the National Cancer Registration Dataset</a:t>
          </a:r>
          <a:r>
            <a:rPr lang="en-GB" sz="1300" b="1" i="0" baseline="0">
              <a:solidFill>
                <a:srgbClr val="00AB8E"/>
              </a:solidFill>
              <a:effectLst/>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Times New Roman" panose="02020603050405020304" pitchFamily="18" charset="0"/>
              <a:cs typeface="Arial" panose="020B0604020202020204" pitchFamily="34" charset="0"/>
            </a:rPr>
            <a:t>. This cohort of patients was then linked to the SACT dataset</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Times New Roman" panose="02020603050405020304" pitchFamily="18" charset="0"/>
              <a:cs typeface="Arial" panose="020B0604020202020204" pitchFamily="34" charset="0"/>
            </a:rPr>
            <a:t> on NHS number in order to retrieve the latest treatment records for these patients. Certain restrictions were applied to the data to ensure the appropriate patients and treatments were selected. These restrictions mean that some trusts may have no data included in the workbook because their patients and treatment activity did not fit the criteria applied. The 'List</a:t>
          </a:r>
          <a:r>
            <a:rPr lang="en-GB" sz="1200" baseline="0">
              <a:effectLst/>
              <a:latin typeface="Arial" panose="020B0604020202020204" pitchFamily="34" charset="0"/>
              <a:ea typeface="Times New Roman" panose="02020603050405020304" pitchFamily="18" charset="0"/>
              <a:cs typeface="Arial" panose="020B0604020202020204" pitchFamily="34" charset="0"/>
            </a:rPr>
            <a:t> of trusts included' tab lists the trust included in the analysis for each PTC.</a:t>
          </a:r>
        </a:p>
        <a:p>
          <a:pPr>
            <a:lnSpc>
              <a:spcPct val="107000"/>
            </a:lnSpc>
            <a:spcAft>
              <a:spcPts val="800"/>
            </a:spcAft>
          </a:pPr>
          <a:endParaRPr lang="en-GB" sz="800">
            <a:effectLst/>
            <a:latin typeface="Arial" panose="020B0604020202020204" pitchFamily="34" charset="0"/>
            <a:ea typeface="Times New Roman" panose="02020603050405020304" pitchFamily="18" charset="0"/>
            <a:cs typeface="Arial" panose="020B0604020202020204" pitchFamily="34" charset="0"/>
          </a:endParaRPr>
        </a:p>
        <a:p>
          <a:pPr>
            <a:lnSpc>
              <a:spcPct val="107000"/>
            </a:lnSpc>
            <a:spcAft>
              <a:spcPts val="800"/>
            </a:spcAft>
          </a:pPr>
          <a:r>
            <a:rPr lang="en-GB" sz="1200" u="sng">
              <a:effectLst/>
              <a:latin typeface="Arial" panose="020B0604020202020204" pitchFamily="34" charset="0"/>
              <a:ea typeface="Times New Roman" panose="02020603050405020304" pitchFamily="18" charset="0"/>
              <a:cs typeface="Arial" panose="020B0604020202020204" pitchFamily="34" charset="0"/>
            </a:rPr>
            <a:t>The restrictions applied to the data are outlined below:</a:t>
          </a:r>
        </a:p>
        <a:p>
          <a:pPr>
            <a:lnSpc>
              <a:spcPct val="107000"/>
            </a:lnSpc>
            <a:spcAft>
              <a:spcPts val="0"/>
            </a:spcAft>
          </a:pPr>
          <a:endParaRPr lang="en-GB" sz="800" b="1">
            <a:solidFill>
              <a:srgbClr val="98002E"/>
            </a:solidFill>
            <a:effectLst/>
            <a:latin typeface="Arial" panose="020B0604020202020204" pitchFamily="34" charset="0"/>
            <a:ea typeface="Times New Roman" panose="02020603050405020304" pitchFamily="18" charset="0"/>
            <a:cs typeface="Arial" panose="020B0604020202020204" pitchFamily="34" charset="0"/>
          </a:endParaRPr>
        </a:p>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Diagnosis restrictions</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en-GB" sz="1200">
              <a:effectLst/>
              <a:latin typeface="Arial" panose="020B0604020202020204" pitchFamily="34" charset="0"/>
              <a:ea typeface="Times New Roman" panose="02020603050405020304" pitchFamily="18" charset="0"/>
              <a:cs typeface="Arial" panose="020B0604020202020204" pitchFamily="34" charset="0"/>
            </a:rPr>
            <a:t>Diagnosis was restricted to malignancies diagnosed between 2010 and 2018.</a:t>
          </a:r>
          <a:endParaRPr lang="en-GB" sz="1200" baseline="0">
            <a:effectLst/>
            <a:latin typeface="Arial" panose="020B0604020202020204" pitchFamily="34" charset="0"/>
            <a:ea typeface="Times New Roman" panose="02020603050405020304" pitchFamily="18" charset="0"/>
            <a:cs typeface="Arial" panose="020B0604020202020204" pitchFamily="34" charset="0"/>
          </a:endParaRPr>
        </a:p>
        <a:p>
          <a:pPr marL="342900" lvl="0" indent="-342900">
            <a:lnSpc>
              <a:spcPct val="107000"/>
            </a:lnSpc>
            <a:spcAft>
              <a:spcPts val="0"/>
            </a:spcAft>
            <a:buFont typeface="Symbol" panose="05050102010706020507" pitchFamily="18" charset="2"/>
            <a:buChar char=""/>
          </a:pPr>
          <a:r>
            <a:rPr lang="en-GB" sz="1200">
              <a:effectLst/>
              <a:latin typeface="Arial" panose="020B0604020202020204" pitchFamily="34" charset="0"/>
              <a:ea typeface="Times New Roman" panose="02020603050405020304" pitchFamily="18" charset="0"/>
              <a:cs typeface="Arial" panose="020B0604020202020204" pitchFamily="34" charset="0"/>
            </a:rPr>
            <a:t>Patients whose most recent cancer diagnosis was the cancer site of interest were selected. If patients had more than one cancer diagnosed on the same day, the cancer group we were analysing was selected.</a:t>
          </a:r>
        </a:p>
        <a:p>
          <a:pPr marL="342900" lvl="0" indent="-342900">
            <a:lnSpc>
              <a:spcPct val="107000"/>
            </a:lnSpc>
            <a:spcAft>
              <a:spcPts val="0"/>
            </a:spcAft>
            <a:buFont typeface="Symbol" panose="05050102010706020507" pitchFamily="18" charset="2"/>
            <a:buChar char=""/>
          </a:pPr>
          <a:endParaRPr lang="en-GB" sz="1200">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Data completeness restrictions </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en-GB"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No data completeness restrictions</a:t>
          </a:r>
          <a:r>
            <a:rPr lang="en-GB" sz="12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were applied in the analysis as all key variables had near to 100% completeness (5 patients had missing data for ethnicity). The adult analyses we have produced apply completeness restrictions for</a:t>
          </a:r>
          <a:r>
            <a:rPr lang="en-GB"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stage (in cancers wit</a:t>
          </a:r>
          <a:r>
            <a:rPr lang="en-GB" sz="12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h staging data</a:t>
          </a:r>
          <a:r>
            <a:rPr lang="en-GB"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t>
          </a:r>
          <a:r>
            <a:rPr lang="en-GB" sz="12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a:t>
          </a:r>
          <a:r>
            <a:rPr lang="en-GB"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performance status; and co-morbidity score. These</a:t>
          </a:r>
          <a:r>
            <a:rPr lang="en-GB" sz="12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variables are not</a:t>
          </a:r>
          <a:r>
            <a:rPr lang="en-GB"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included in the children, teenagers and young adult (CTYA) analysis and thus</a:t>
          </a:r>
          <a:r>
            <a:rPr lang="en-GB" sz="1200"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no restrictions were required.</a:t>
          </a:r>
          <a:endParaRPr lang="en-GB" sz="1200">
            <a:solidFill>
              <a:sysClr val="windowText" lastClr="000000"/>
            </a:solidFill>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Age restrictions</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en-GB" sz="1200">
              <a:effectLst/>
              <a:latin typeface="Arial" panose="020B0604020202020204" pitchFamily="34" charset="0"/>
              <a:ea typeface="Times New Roman" panose="02020603050405020304" pitchFamily="18" charset="0"/>
              <a:cs typeface="Arial" panose="020B0604020202020204" pitchFamily="34" charset="0"/>
            </a:rPr>
            <a:t>The cohort was restricted to those aged </a:t>
          </a:r>
          <a:r>
            <a:rPr lang="en-GB" sz="1200">
              <a:solidFill>
                <a:schemeClr val="tx1"/>
              </a:solidFill>
              <a:effectLst/>
              <a:latin typeface="Arial" panose="020B0604020202020204" pitchFamily="34" charset="0"/>
              <a:ea typeface="Times New Roman" panose="02020603050405020304" pitchFamily="18" charset="0"/>
              <a:cs typeface="Arial" panose="020B0604020202020204" pitchFamily="34" charset="0"/>
            </a:rPr>
            <a:t>0-24 years</a:t>
          </a:r>
          <a:r>
            <a:rPr lang="en-GB" sz="1200" baseline="0">
              <a:solidFill>
                <a:schemeClr val="tx1"/>
              </a:solidFill>
              <a:effectLst/>
              <a:latin typeface="Arial" panose="020B0604020202020204" pitchFamily="34" charset="0"/>
              <a:ea typeface="Times New Roman" panose="02020603050405020304" pitchFamily="18" charset="0"/>
              <a:cs typeface="Arial" panose="020B0604020202020204" pitchFamily="34" charset="0"/>
            </a:rPr>
            <a:t> at the time of diagnosis.</a:t>
          </a:r>
          <a:endParaRPr lang="en-GB" sz="12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a:p>
          <a:pPr marL="342900" lvl="0" indent="-342900">
            <a:lnSpc>
              <a:spcPct val="107000"/>
            </a:lnSpc>
            <a:spcAft>
              <a:spcPts val="800"/>
            </a:spcAft>
            <a:buFont typeface="Symbol" panose="05050102010706020507" pitchFamily="18" charset="2"/>
            <a:buChar char=""/>
          </a:pPr>
          <a:endParaRPr lang="en-GB" sz="8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7000"/>
            </a:lnSpc>
            <a:spcBef>
              <a:spcPts val="0"/>
            </a:spcBef>
            <a:spcAft>
              <a:spcPts val="0"/>
            </a:spcAft>
            <a:buClrTx/>
            <a:buSzTx/>
            <a:buFontTx/>
            <a:buNone/>
            <a:tabLst/>
            <a:defRPr/>
          </a:pPr>
          <a:r>
            <a:rPr kumimoji="0" lang="en-GB" sz="1200" b="1" i="0" u="none" strike="noStrike" kern="0" cap="none" spc="0" normalizeH="0" baseline="0" noProof="0">
              <a:ln>
                <a:noFill/>
              </a:ln>
              <a:solidFill>
                <a:srgbClr val="98002E"/>
              </a:solidFill>
              <a:effectLst/>
              <a:uLnTx/>
              <a:uFillTx/>
              <a:latin typeface="Arial" panose="020B0604020202020204" pitchFamily="34" charset="0"/>
              <a:ea typeface="Times New Roman" panose="02020603050405020304" pitchFamily="18" charset="0"/>
              <a:cs typeface="Arial" panose="020B0604020202020204" pitchFamily="34" charset="0"/>
            </a:rPr>
            <a:t>30-day mortality post-SACT restrictions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Arial" panose="020B0604020202020204" pitchFamily="34" charset="0"/>
            </a:rPr>
            <a:t>We count deaths (for any reason) within 30 days of the date SACT treatment was last administered. For oral treatments the 30-day window starts 28 days after the last administration date recorded in SACT, as most oral treatments have a prescription length of 28 days. Please see the CDF methodology document</a:t>
          </a:r>
          <a:r>
            <a:rPr kumimoji="0" lang="en-GB" sz="1300" b="1" i="0" u="none" strike="noStrike" kern="0" cap="none" spc="0" normalizeH="0" baseline="30000" noProof="0">
              <a:ln>
                <a:noFill/>
              </a:ln>
              <a:solidFill>
                <a:srgbClr val="00AB8E"/>
              </a:solidFill>
              <a:effectLst/>
              <a:uLnTx/>
              <a:uFillTx/>
              <a:latin typeface="Arial" panose="020B0604020202020204" pitchFamily="34" charset="0"/>
              <a:ea typeface="+mn-ea"/>
              <a:cs typeface="Arial" panose="020B0604020202020204" pitchFamily="34" charset="0"/>
            </a:rPr>
            <a:t>†</a:t>
          </a:r>
          <a:r>
            <a:rPr kumimoji="0" lang="en-GB" sz="1100" b="1" i="0" u="none" strike="noStrike" kern="0" cap="none" spc="0" normalizeH="0" baseline="0" noProof="0">
              <a:ln>
                <a:noFill/>
              </a:ln>
              <a:solidFill>
                <a:prstClr val="black"/>
              </a:solidFill>
              <a:effectLst/>
              <a:uLnTx/>
              <a:uFillTx/>
              <a:latin typeface="+mn-lt"/>
              <a:ea typeface="+mn-ea"/>
              <a:cs typeface="+mn-cs"/>
            </a:rPr>
            <a:t>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Arial" panose="020B0604020202020204" pitchFamily="34" charset="0"/>
            </a:rPr>
            <a:t>for further details.   </a:t>
          </a:r>
        </a:p>
        <a:p>
          <a:pPr marL="342900" lvl="0" indent="-342900">
            <a:lnSpc>
              <a:spcPct val="107000"/>
            </a:lnSpc>
            <a:spcAft>
              <a:spcPts val="800"/>
            </a:spcAft>
            <a:buFont typeface="Symbol" panose="05050102010706020507" pitchFamily="18" charset="2"/>
            <a:buChar char=""/>
          </a:pPr>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a:lnSpc>
              <a:spcPct val="107000"/>
            </a:lnSpc>
            <a:spcAft>
              <a:spcPts val="0"/>
            </a:spcAft>
          </a:pPr>
          <a:r>
            <a:rPr lang="en-GB" sz="1200" b="1">
              <a:solidFill>
                <a:srgbClr val="98002E"/>
              </a:solidFill>
              <a:effectLst/>
              <a:latin typeface="Arial" panose="020B0604020202020204" pitchFamily="34" charset="0"/>
              <a:ea typeface="Arial" panose="020B0604020202020204" pitchFamily="34" charset="0"/>
              <a:cs typeface="Times New Roman" panose="02020603050405020304" pitchFamily="18" charset="0"/>
            </a:rPr>
            <a:t>Treatment restrictions</a:t>
          </a:r>
          <a:endParaRPr lang="en-GB" sz="1200">
            <a:solidFill>
              <a:srgbClr val="98002E"/>
            </a:solidFill>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800"/>
            </a:spcAft>
          </a:pPr>
          <a:r>
            <a:rPr lang="en-GB" sz="1200">
              <a:effectLst/>
              <a:latin typeface="Arial" panose="020B0604020202020204" pitchFamily="34" charset="0"/>
              <a:ea typeface="Arial" panose="020B0604020202020204" pitchFamily="34" charset="0"/>
              <a:cs typeface="Arial" panose="020B0604020202020204" pitchFamily="34" charset="0"/>
            </a:rPr>
            <a:t>Within the analysis system used by NCRAS, SACT data</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Arial" panose="020B0604020202020204" pitchFamily="34" charset="0"/>
              <a:cs typeface="Arial" panose="020B0604020202020204" pitchFamily="34" charset="0"/>
            </a:rPr>
            <a:t> is linked at the patient level to the National Cancer Registration Dataset</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Arial" panose="020B0604020202020204" pitchFamily="34" charset="0"/>
              <a:cs typeface="Arial" panose="020B0604020202020204" pitchFamily="34" charset="0"/>
            </a:rPr>
            <a:t> by NHS number. For the purposes of the analysis, and to </a:t>
          </a:r>
          <a:r>
            <a:rPr lang="en-GB" sz="1200">
              <a:solidFill>
                <a:sysClr val="windowText" lastClr="000000"/>
              </a:solidFill>
              <a:effectLst/>
              <a:latin typeface="Arial" panose="020B0604020202020204" pitchFamily="34" charset="0"/>
              <a:ea typeface="Arial" panose="020B0604020202020204" pitchFamily="34" charset="0"/>
              <a:cs typeface="Arial" panose="020B0604020202020204" pitchFamily="34" charset="0"/>
            </a:rPr>
            <a:t>ensure that treatment </a:t>
          </a:r>
          <a:r>
            <a:rPr lang="en-GB" sz="1200">
              <a:effectLst/>
              <a:latin typeface="Arial" panose="020B0604020202020204" pitchFamily="34" charset="0"/>
              <a:ea typeface="Arial" panose="020B0604020202020204" pitchFamily="34" charset="0"/>
              <a:cs typeface="Arial" panose="020B0604020202020204" pitchFamily="34" charset="0"/>
            </a:rPr>
            <a:t>data was relevant to the cancer site, the following rules were applied when linking SACT data to the cohort of patients identified from the National Cancer Registration Dataset</a:t>
          </a:r>
          <a:r>
            <a:rPr lang="en-GB" sz="1300" b="1" i="0" baseline="0">
              <a:solidFill>
                <a:srgbClr val="00AB8E"/>
              </a:solidFill>
              <a:effectLst/>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Arial" panose="020B0604020202020204" pitchFamily="34" charset="0"/>
              <a:cs typeface="Arial" panose="020B0604020202020204" pitchFamily="34" charset="0"/>
            </a:rPr>
            <a:t>: </a:t>
          </a:r>
          <a:endParaRPr lang="en-GB" sz="1200">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200">
              <a:effectLst/>
              <a:latin typeface="Arial" panose="020B0604020202020204" pitchFamily="34" charset="0"/>
              <a:ea typeface="Arial" panose="020B0604020202020204" pitchFamily="34" charset="0"/>
              <a:cs typeface="Arial" panose="020B0604020202020204" pitchFamily="34" charset="0"/>
            </a:rPr>
            <a:t>For</a:t>
          </a:r>
          <a:r>
            <a:rPr lang="en-GB" sz="1200" baseline="0">
              <a:effectLst/>
              <a:latin typeface="Arial" panose="020B0604020202020204" pitchFamily="34" charset="0"/>
              <a:ea typeface="Arial" panose="020B0604020202020204" pitchFamily="34" charset="0"/>
              <a:cs typeface="Arial" panose="020B0604020202020204" pitchFamily="34" charset="0"/>
            </a:rPr>
            <a:t> </a:t>
          </a:r>
          <a:r>
            <a:rPr lang="en-GB" sz="1200">
              <a:effectLst/>
              <a:latin typeface="Arial" panose="020B0604020202020204" pitchFamily="34" charset="0"/>
              <a:ea typeface="Arial" panose="020B0604020202020204" pitchFamily="34" charset="0"/>
              <a:cs typeface="Arial" panose="020B0604020202020204" pitchFamily="34" charset="0"/>
            </a:rPr>
            <a:t>patients with only one cancer diagnosed, all treatment records within the relevant time frame (January 2017 - December</a:t>
          </a:r>
          <a:r>
            <a:rPr lang="en-GB" sz="1200" baseline="0">
              <a:effectLst/>
              <a:latin typeface="Arial" panose="020B0604020202020204" pitchFamily="34" charset="0"/>
              <a:ea typeface="Arial" panose="020B0604020202020204" pitchFamily="34" charset="0"/>
              <a:cs typeface="Arial" panose="020B0604020202020204" pitchFamily="34" charset="0"/>
            </a:rPr>
            <a:t> </a:t>
          </a:r>
          <a:r>
            <a:rPr lang="en-GB" sz="1200">
              <a:effectLst/>
              <a:latin typeface="Arial" panose="020B0604020202020204" pitchFamily="34" charset="0"/>
              <a:ea typeface="Arial" panose="020B0604020202020204" pitchFamily="34" charset="0"/>
              <a:cs typeface="Arial" panose="020B0604020202020204" pitchFamily="34" charset="0"/>
            </a:rPr>
            <a:t>2019) were selected.</a:t>
          </a:r>
          <a:endParaRPr lang="en-GB" sz="1200">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200">
              <a:effectLst/>
              <a:latin typeface="Arial" panose="020B0604020202020204" pitchFamily="34" charset="0"/>
              <a:ea typeface="Arial" panose="020B0604020202020204" pitchFamily="34" charset="0"/>
              <a:cs typeface="Arial" panose="020B0604020202020204" pitchFamily="34" charset="0"/>
            </a:rPr>
            <a:t>For patients with more than one cancer diagnosed, treatment records were selected if they fit the following criteria:</a:t>
          </a:r>
          <a:endParaRPr lang="en-GB" sz="1200">
            <a:effectLst/>
            <a:latin typeface="Arial" panose="020B0604020202020204" pitchFamily="34" charset="0"/>
            <a:ea typeface="Arial" panose="020B0604020202020204" pitchFamily="34" charset="0"/>
            <a:cs typeface="Times New Roman" panose="02020603050405020304" pitchFamily="18" charset="0"/>
          </a:endParaRPr>
        </a:p>
        <a:p>
          <a:pPr marL="742950" lvl="1" indent="-285750">
            <a:lnSpc>
              <a:spcPct val="107000"/>
            </a:lnSpc>
            <a:spcAft>
              <a:spcPts val="0"/>
            </a:spcAft>
            <a:buFont typeface="+mj-lt"/>
            <a:buAutoNum type="alphaLcParenR"/>
          </a:pPr>
          <a:r>
            <a:rPr lang="en-GB" sz="1200">
              <a:effectLst/>
              <a:latin typeface="Arial" panose="020B0604020202020204" pitchFamily="34" charset="0"/>
              <a:ea typeface="Arial" panose="020B0604020202020204" pitchFamily="34" charset="0"/>
              <a:cs typeface="Arial" panose="020B0604020202020204" pitchFamily="34" charset="0"/>
            </a:rPr>
            <a:t>Within the relevant time frame (January 2017 - December 2019)</a:t>
          </a:r>
        </a:p>
        <a:p>
          <a:pPr marL="742950" lvl="1" indent="-285750">
            <a:lnSpc>
              <a:spcPct val="107000"/>
            </a:lnSpc>
            <a:spcAft>
              <a:spcPts val="0"/>
            </a:spcAft>
            <a:buFont typeface="+mj-lt"/>
            <a:buAutoNum type="alphaLcParenR"/>
          </a:pPr>
          <a:r>
            <a:rPr lang="en-GB" sz="1200">
              <a:effectLst/>
              <a:latin typeface="Arial" panose="020B0604020202020204" pitchFamily="34" charset="0"/>
              <a:ea typeface="Arial" panose="020B0604020202020204" pitchFamily="34" charset="0"/>
              <a:cs typeface="Arial" panose="020B0604020202020204" pitchFamily="34" charset="0"/>
            </a:rPr>
            <a:t>The first three characters of the primary diagnosis recorded in SACT for that treatment record matched the first three characters of the cancer site identified in the National Cancer Registration Dataset</a:t>
          </a:r>
          <a:r>
            <a:rPr lang="en-GB" sz="1300" b="1" i="0" baseline="0">
              <a:solidFill>
                <a:srgbClr val="00AB8E"/>
              </a:solidFill>
              <a:effectLst/>
              <a:latin typeface="Arial" panose="020B0604020202020204" pitchFamily="34" charset="0"/>
              <a:ea typeface="+mn-ea"/>
              <a:cs typeface="Arial" panose="020B0604020202020204" pitchFamily="34" charset="0"/>
            </a:rPr>
            <a:t>*</a:t>
          </a:r>
          <a:r>
            <a:rPr lang="en-GB" sz="1200">
              <a:effectLst/>
              <a:latin typeface="Arial" panose="020B0604020202020204" pitchFamily="34" charset="0"/>
              <a:ea typeface="Arial" panose="020B0604020202020204" pitchFamily="34" charset="0"/>
              <a:cs typeface="Arial" panose="020B0604020202020204" pitchFamily="34" charset="0"/>
            </a:rPr>
            <a:t>. </a:t>
          </a:r>
          <a:endParaRPr lang="en-GB" sz="1200">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800"/>
            </a:spcAft>
            <a:buFont typeface="+mj-lt"/>
            <a:buAutoNum type="arabicPeriod"/>
          </a:pPr>
          <a:r>
            <a:rPr lang="en-GB" sz="1200" u="none">
              <a:solidFill>
                <a:sysClr val="windowText" lastClr="000000"/>
              </a:solidFill>
              <a:effectLst/>
              <a:latin typeface="Arial" panose="020B0604020202020204" pitchFamily="34" charset="0"/>
              <a:ea typeface="Arial" panose="020B0604020202020204" pitchFamily="34" charset="0"/>
              <a:cs typeface="Arial" panose="020B0604020202020204" pitchFamily="34" charset="0"/>
            </a:rPr>
            <a:t>For those patients with treatment records that did not fall within categories 1 and 2 outlined above, treatment records were selected if they were within the relevant timeframe and fell within 31 days before and 456 days after the diagnosis of interest. The decision to restrict based on the time between treatment and diagnosis is in accordance with the 'Linking treatment tables – chemotherapy, tumour resections and radiotherapy’ standard operating procedure</a:t>
          </a:r>
          <a:r>
            <a:rPr lang="en-GB" sz="1300" b="1" u="none" baseline="30000">
              <a:solidFill>
                <a:srgbClr val="00AB8E"/>
              </a:solidFill>
              <a:effectLst/>
              <a:latin typeface="Arial" panose="020B0604020202020204" pitchFamily="34" charset="0"/>
              <a:ea typeface="Arial" panose="020B0604020202020204" pitchFamily="34" charset="0"/>
              <a:cs typeface="Arial" panose="020B0604020202020204" pitchFamily="34" charset="0"/>
            </a:rPr>
            <a:t>††</a:t>
          </a:r>
          <a:r>
            <a:rPr lang="en-GB" sz="1200" u="none">
              <a:solidFill>
                <a:sysClr val="windowText" lastClr="000000"/>
              </a:solidFill>
              <a:effectLst/>
              <a:latin typeface="Arial" panose="020B0604020202020204" pitchFamily="34" charset="0"/>
              <a:ea typeface="Arial" panose="020B0604020202020204" pitchFamily="34" charset="0"/>
              <a:cs typeface="Arial" panose="020B0604020202020204" pitchFamily="34" charset="0"/>
            </a:rPr>
            <a:t>. The timeframes used ensure that treatment given soon after diagnosis is included for those patients where the diagnosis codes recorded in the National Cancer Registration Dataset</a:t>
          </a:r>
          <a:r>
            <a:rPr lang="en-GB" sz="1300" b="1" u="none" baseline="0">
              <a:solidFill>
                <a:srgbClr val="00AB8E"/>
              </a:solidFill>
              <a:effectLst/>
              <a:latin typeface="Arial" panose="020B0604020202020204" pitchFamily="34" charset="0"/>
              <a:ea typeface="Arial" panose="020B0604020202020204" pitchFamily="34" charset="0"/>
              <a:cs typeface="Arial" panose="020B0604020202020204" pitchFamily="34" charset="0"/>
            </a:rPr>
            <a:t>*</a:t>
          </a:r>
          <a:r>
            <a:rPr lang="en-GB" sz="1200" u="none">
              <a:solidFill>
                <a:sysClr val="windowText" lastClr="000000"/>
              </a:solidFill>
              <a:effectLst/>
              <a:latin typeface="Arial" panose="020B0604020202020204" pitchFamily="34" charset="0"/>
              <a:ea typeface="Arial" panose="020B0604020202020204" pitchFamily="34" charset="0"/>
              <a:cs typeface="Arial" panose="020B0604020202020204" pitchFamily="34" charset="0"/>
            </a:rPr>
            <a:t> are not an exact match to those recorded in SACT. This is particularly relevant for some cancers where coding of the cancer site sometimes differs between data sources. </a:t>
          </a:r>
          <a:endParaRPr lang="en-GB" sz="1200">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1</xdr:row>
      <xdr:rowOff>47625</xdr:rowOff>
    </xdr:from>
    <xdr:to>
      <xdr:col>18</xdr:col>
      <xdr:colOff>57150</xdr:colOff>
      <xdr:row>56</xdr:row>
      <xdr:rowOff>28575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304800" y="238125"/>
          <a:ext cx="10982325" cy="11944350"/>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xdr:col>
      <xdr:colOff>57151</xdr:colOff>
      <xdr:row>5</xdr:row>
      <xdr:rowOff>0</xdr:rowOff>
    </xdr:from>
    <xdr:to>
      <xdr:col>16</xdr:col>
      <xdr:colOff>285751</xdr:colOff>
      <xdr:row>47</xdr:row>
      <xdr:rowOff>161925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66751" y="1095375"/>
          <a:ext cx="9372600" cy="9267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Case-mix adjusted rates (CMAR) of 30-day mortality</a:t>
          </a:r>
          <a:r>
            <a:rPr lang="en-GB" sz="1200" baseline="0">
              <a:latin typeface="Arial" panose="020B0604020202020204" pitchFamily="34" charset="0"/>
              <a:cs typeface="Arial" panose="020B0604020202020204" pitchFamily="34" charset="0"/>
            </a:rPr>
            <a:t> after receiving systemic anti-cancer therapy (SACT) are reported in this workbook. We report CMAR for each Principal Treatment Centre (PTC). Each PTC will see and treat a wide variety of patients depending on the population they serve and the services they provide. The case-mix adjusted rates take into account these differences by producing rates that are based on an average group of patients as opposed to the PTC’s own group of patients. The rates can then be compared between trusts and within trusts over time. This was done using statistical modelling (in this case, a mixed effects logistic regression model). Please see the accompanying FAQ document for further technical information on calculating CMAR.</a:t>
          </a:r>
        </a:p>
        <a:p>
          <a:endParaRPr lang="en-GB" sz="8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The following variables were adjusted for in the analysis:</a:t>
          </a:r>
        </a:p>
        <a:p>
          <a:pPr marL="0" marR="0" lvl="0" indent="0" defTabSz="914400" eaLnBrk="1" fontAlgn="auto" latinLnBrk="0" hangingPunct="1">
            <a:lnSpc>
              <a:spcPct val="15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Age</a:t>
          </a: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Sex</a:t>
          </a: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Ethnicity</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5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rPr>
            <a:t>- Deprivation status</a:t>
          </a:r>
          <a:r>
            <a:rPr kumimoji="0" lang="en-GB" sz="1300" b="1" i="0" u="none" strike="noStrike" kern="0" cap="none" spc="0" normalizeH="0" baseline="0" noProof="0">
              <a:ln>
                <a:noFill/>
              </a:ln>
              <a:solidFill>
                <a:srgbClr val="00AB8E"/>
              </a:solidFill>
              <a:effectLst/>
              <a:uLnTx/>
              <a:uFillTx/>
              <a:latin typeface="Arial" panose="020B0604020202020204" pitchFamily="34" charset="0"/>
              <a:ea typeface="+mn-ea"/>
              <a:cs typeface="Arial" panose="020B0604020202020204" pitchFamily="34" charset="0"/>
            </a:rPr>
            <a:t>**</a:t>
          </a: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baseline="0" noProof="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baseline="0" noProof="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noProof="0">
              <a:solidFill>
                <a:schemeClr val="dk1"/>
              </a:solidFill>
              <a:latin typeface="Arial" panose="020B0604020202020204" pitchFamily="34" charset="0"/>
              <a:ea typeface="+mn-ea"/>
              <a:cs typeface="Arial" panose="020B0604020202020204" pitchFamily="34" charset="0"/>
            </a:rPr>
            <a:t>These variables were chosen because they are known to correlate with 30-day post-SACT mortality in the general cancer population and have sufficient completeness. It is important to note that due to the absence of any information on factors such as patient/parent choice and clinical factors such as liver function tests, the case-mix adjustment may not fully correct for the differences in caseload between trusts.    </a:t>
          </a:r>
        </a:p>
        <a:p>
          <a:pPr marL="0" marR="0" lvl="0" indent="0" defTabSz="914400" eaLnBrk="1" fontAlgn="auto" latinLnBrk="0" hangingPunct="1">
            <a:lnSpc>
              <a:spcPct val="100000"/>
            </a:lnSpc>
            <a:spcBef>
              <a:spcPts val="0"/>
            </a:spcBef>
            <a:spcAft>
              <a:spcPts val="0"/>
            </a:spcAft>
            <a:buClrTx/>
            <a:buSzTx/>
            <a:buFontTx/>
            <a:buNone/>
            <a:tabLst/>
            <a:defRPr/>
          </a:pPr>
          <a:endParaRPr lang="en-GB" sz="800" baseline="0">
            <a:solidFill>
              <a:schemeClr val="dk1"/>
            </a:solidFill>
            <a:latin typeface="Arial" panose="020B0604020202020204" pitchFamily="34" charset="0"/>
            <a:ea typeface="+mn-ea"/>
            <a:cs typeface="Arial" panose="020B0604020202020204" pitchFamily="34" charset="0"/>
          </a:endParaRPr>
        </a:p>
        <a:p>
          <a:r>
            <a:rPr lang="en-GB" sz="1200" baseline="0">
              <a:solidFill>
                <a:sysClr val="windowText" lastClr="000000"/>
              </a:solidFill>
              <a:latin typeface="Arial" panose="020B0604020202020204" pitchFamily="34" charset="0"/>
              <a:cs typeface="Arial" panose="020B0604020202020204" pitchFamily="34" charset="0"/>
            </a:rPr>
            <a:t>A NHS trust is an organisational unit within the National Health Service in England, generally serving either a geographical area or a specialised function. In this workbook, these will be referred to as 'trust'. There are currently 131 trusts who submit SACT data to PHE in England, many of which do not provide care for CTYA cancers. The 'List of trusts included' tab presents the 50 trusts which met the inclusion criteria and were included in the analysis.   </a:t>
          </a:r>
        </a:p>
        <a:p>
          <a:endParaRPr lang="en-GB" sz="1200" baseline="0">
            <a:solidFill>
              <a:sysClr val="windowText" lastClr="000000"/>
            </a:solidFill>
            <a:latin typeface="Arial" panose="020B0604020202020204" pitchFamily="34" charset="0"/>
            <a:cs typeface="Arial" panose="020B0604020202020204" pitchFamily="34" charset="0"/>
          </a:endParaRPr>
        </a:p>
        <a:p>
          <a:r>
            <a:rPr lang="en-GB" sz="1200" baseline="0">
              <a:solidFill>
                <a:sysClr val="windowText" lastClr="000000"/>
              </a:solidFill>
              <a:latin typeface="Arial" panose="020B0604020202020204" pitchFamily="34" charset="0"/>
              <a:cs typeface="Arial" panose="020B0604020202020204" pitchFamily="34" charset="0"/>
            </a:rPr>
            <a:t>For the analysis, trusts were grouped into their associated Principal Treatment Centre (PTC). A PTC is an organisational unit within the National Health Service in England where a child or young person is diagnosed with cancer and the treatment plan decided (subsequent treatment may then be given by the PTC or shared care hospitals).</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The case-mix adjusted 30-day mortality rates are calculated as follows: </a:t>
          </a:r>
        </a:p>
        <a:p>
          <a:endParaRPr lang="en-GB"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chemeClr val="dk1"/>
              </a:solidFill>
              <a:effectLst/>
              <a:latin typeface="Arial" panose="020B0604020202020204" pitchFamily="34" charset="0"/>
              <a:ea typeface="+mn-ea"/>
              <a:cs typeface="Arial" panose="020B0604020202020204" pitchFamily="34" charset="0"/>
            </a:rPr>
            <a:t>CMAR </a:t>
          </a:r>
          <a:r>
            <a:rPr lang="en-GB" sz="1200" i="1">
              <a:solidFill>
                <a:schemeClr val="dk1"/>
              </a:solidFill>
              <a:effectLst/>
              <a:latin typeface="Arial" panose="020B0604020202020204" pitchFamily="34" charset="0"/>
              <a:ea typeface="+mn-ea"/>
              <a:cs typeface="Arial" panose="020B0604020202020204" pitchFamily="34" charset="0"/>
            </a:rPr>
            <a:t> = ( (Observed Deaths in the trust / Predicted Deaths in the trust) * Population rate )* 100</a:t>
          </a:r>
        </a:p>
        <a:p>
          <a:pPr marL="0" marR="0" lvl="0" indent="0" defTabSz="914400" eaLnBrk="1" fontAlgn="auto" latinLnBrk="0" hangingPunct="1">
            <a:lnSpc>
              <a:spcPct val="100000"/>
            </a:lnSpc>
            <a:spcBef>
              <a:spcPts val="0"/>
            </a:spcBef>
            <a:spcAft>
              <a:spcPts val="0"/>
            </a:spcAft>
            <a:buClrTx/>
            <a:buSzTx/>
            <a:buFontTx/>
            <a:buNone/>
            <a:tabLst/>
            <a:defRPr/>
          </a:pPr>
          <a:endParaRPr lang="en-GB" sz="1200" i="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i="0">
              <a:solidFill>
                <a:schemeClr val="dk1"/>
              </a:solidFill>
              <a:effectLst/>
              <a:latin typeface="Arial" panose="020B0604020202020204" pitchFamily="34" charset="0"/>
              <a:ea typeface="+mn-ea"/>
              <a:cs typeface="Arial" panose="020B0604020202020204" pitchFamily="34" charset="0"/>
            </a:rPr>
            <a:t>Where</a:t>
          </a:r>
          <a:r>
            <a:rPr lang="en-GB" sz="1200" i="0" baseline="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Observed deaths </a:t>
          </a:r>
          <a:r>
            <a:rPr lang="en-GB" sz="1200">
              <a:solidFill>
                <a:schemeClr val="dk1"/>
              </a:solidFill>
              <a:effectLst/>
              <a:latin typeface="Arial" panose="020B0604020202020204" pitchFamily="34" charset="0"/>
              <a:ea typeface="+mn-ea"/>
              <a:cs typeface="Arial" panose="020B0604020202020204" pitchFamily="34" charset="0"/>
            </a:rPr>
            <a:t>= the sum of the number of patients in each trust who died within 30-days of their latest treatment date. </a:t>
          </a: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Predicted deaths </a:t>
          </a:r>
          <a:r>
            <a:rPr lang="en-GB" sz="1200">
              <a:solidFill>
                <a:schemeClr val="dk1"/>
              </a:solidFill>
              <a:effectLst/>
              <a:latin typeface="Arial" panose="020B0604020202020204" pitchFamily="34" charset="0"/>
              <a:ea typeface="+mn-ea"/>
              <a:cs typeface="Arial" panose="020B0604020202020204" pitchFamily="34" charset="0"/>
            </a:rPr>
            <a:t>= the sum of the predicted probability of death for each patient within the PTC. The predicted probability is calculated from a case-mix adjusted model accounting for differences in the age, sex, ethnicity, and deprivation status of patients within each PTC. </a:t>
          </a: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Population rate </a:t>
          </a:r>
          <a:r>
            <a:rPr lang="en-GB" sz="1200">
              <a:solidFill>
                <a:schemeClr val="dk1"/>
              </a:solidFill>
              <a:effectLst/>
              <a:latin typeface="Arial" panose="020B0604020202020204" pitchFamily="34" charset="0"/>
              <a:ea typeface="+mn-ea"/>
              <a:cs typeface="Arial" panose="020B0604020202020204" pitchFamily="34" charset="0"/>
            </a:rPr>
            <a:t>= this is the mortality rate for all of the patients included in the analysis. It is calculated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GB" sz="1200" i="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chemeClr val="dk1"/>
              </a:solidFill>
              <a:effectLst/>
              <a:latin typeface="Arial" panose="020B0604020202020204" pitchFamily="34" charset="0"/>
              <a:ea typeface="+mn-ea"/>
              <a:cs typeface="Arial" panose="020B0604020202020204" pitchFamily="34" charset="0"/>
            </a:rPr>
            <a:t>Population rate </a:t>
          </a:r>
          <a:r>
            <a:rPr lang="en-GB" sz="1200" i="1">
              <a:solidFill>
                <a:schemeClr val="dk1"/>
              </a:solidFill>
              <a:effectLst/>
              <a:latin typeface="Arial" panose="020B0604020202020204" pitchFamily="34" charset="0"/>
              <a:ea typeface="+mn-ea"/>
              <a:cs typeface="Arial" panose="020B0604020202020204" pitchFamily="34" charset="0"/>
            </a:rPr>
            <a:t>= Observed deaths within 30 days in the population / Number of patients in the population</a:t>
          </a:r>
          <a:endParaRPr lang="en-GB"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r>
            <a:rPr lang="en-GB" sz="1200">
              <a:solidFill>
                <a:schemeClr val="dk1"/>
              </a:solidFill>
              <a:effectLst/>
              <a:latin typeface="Arial" panose="020B0604020202020204" pitchFamily="34" charset="0"/>
              <a:ea typeface="+mn-ea"/>
              <a:cs typeface="Arial" panose="020B0604020202020204" pitchFamily="34" charset="0"/>
            </a:rPr>
            <a:t>The confidence</a:t>
          </a:r>
          <a:r>
            <a:rPr lang="en-GB" sz="1200" baseline="0">
              <a:solidFill>
                <a:schemeClr val="dk1"/>
              </a:solidFill>
              <a:effectLst/>
              <a:latin typeface="Arial" panose="020B0604020202020204" pitchFamily="34" charset="0"/>
              <a:ea typeface="+mn-ea"/>
              <a:cs typeface="Arial" panose="020B0604020202020204" pitchFamily="34" charset="0"/>
            </a:rPr>
            <a:t> intervals presented in this workbook reflect the distribution of PTC mortality rates around the national average. This work highlights the 30-day mortality post-SACT rates for ±2 standard deviations (SDs) (roughly equivalent to 95% confidence intervals) and ±3 standard deviations (SDs) (roughly equivalent to 99.8% confidence intervals). PTCs with 30-day mortality post-SACT rates above the upper +3SD would be identified as outliers.</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ICD-10</a:t>
          </a:r>
          <a:r>
            <a:rPr lang="en-GB" sz="1200" baseline="0">
              <a:latin typeface="Arial" panose="020B0604020202020204" pitchFamily="34" charset="0"/>
              <a:cs typeface="Arial" panose="020B0604020202020204" pitchFamily="34" charset="0"/>
            </a:rPr>
            <a:t> codes and period of treatment activity used are as follows: </a:t>
          </a:r>
        </a:p>
        <a:p>
          <a:endParaRPr lang="en-GB" sz="12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238125</xdr:colOff>
      <xdr:row>1</xdr:row>
      <xdr:rowOff>123825</xdr:rowOff>
    </xdr:from>
    <xdr:to>
      <xdr:col>20</xdr:col>
      <xdr:colOff>505275</xdr:colOff>
      <xdr:row>33</xdr:row>
      <xdr:rowOff>69375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200025</xdr:colOff>
          <xdr:row>3</xdr:row>
          <xdr:rowOff>161925</xdr:rowOff>
        </xdr:from>
        <xdr:to>
          <xdr:col>2</xdr:col>
          <xdr:colOff>2781300</xdr:colOff>
          <xdr:row>5</xdr:row>
          <xdr:rowOff>57150</xdr:rowOff>
        </xdr:to>
        <xdr:sp macro="" textlink="">
          <xdr:nvSpPr>
            <xdr:cNvPr id="26625" name="Drop Down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295275</xdr:colOff>
      <xdr:row>25</xdr:row>
      <xdr:rowOff>47625</xdr:rowOff>
    </xdr:from>
    <xdr:to>
      <xdr:col>2</xdr:col>
      <xdr:colOff>2447925</xdr:colOff>
      <xdr:row>32</xdr:row>
      <xdr:rowOff>85725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95275" y="5353050"/>
          <a:ext cx="514350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1100">
              <a:latin typeface="Arial" panose="020B0604020202020204" pitchFamily="34" charset="0"/>
              <a:cs typeface="Arial" panose="020B0604020202020204" pitchFamily="34" charset="0"/>
            </a:rPr>
            <a:t>Adjusted for Age, Sex, Ethnicity and Deprivation Status</a:t>
          </a:r>
        </a:p>
        <a:p>
          <a:pPr marL="171450" indent="-171450">
            <a:buFont typeface="Arial" panose="020B0604020202020204" pitchFamily="34" charset="0"/>
            <a:buChar char="•"/>
          </a:pPr>
          <a:endParaRPr lang="en-GB" sz="11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GB" sz="1100">
              <a:latin typeface="Arial" panose="020B0604020202020204" pitchFamily="34" charset="0"/>
              <a:cs typeface="Arial" panose="020B0604020202020204" pitchFamily="34" charset="0"/>
            </a:rPr>
            <a:t>When the caseload (number of patients) at a PTC is fewer than 10 patients, this is unlikely to be statistically robust</a:t>
          </a:r>
        </a:p>
        <a:p>
          <a:pPr marL="171450" indent="-171450">
            <a:buFont typeface="Arial" panose="020B0604020202020204" pitchFamily="34" charset="0"/>
            <a:buChar char="•"/>
          </a:pPr>
          <a:endParaRPr lang="en-GB" sz="11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GB" sz="1100">
              <a:latin typeface="Arial" panose="020B0604020202020204" pitchFamily="34" charset="0"/>
              <a:cs typeface="Arial" panose="020B0604020202020204" pitchFamily="34" charset="0"/>
            </a:rPr>
            <a:t>Patients were only included if they received their last treatment during the treatment period (i.e. patients still receiving treatment in 2020 were excluded)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1</xdr:row>
      <xdr:rowOff>76200</xdr:rowOff>
    </xdr:from>
    <xdr:to>
      <xdr:col>5</xdr:col>
      <xdr:colOff>266700</xdr:colOff>
      <xdr:row>58</xdr:row>
      <xdr:rowOff>95250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342899" y="161925"/>
          <a:ext cx="10001251" cy="13963650"/>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180976</xdr:colOff>
      <xdr:row>1</xdr:row>
      <xdr:rowOff>9526</xdr:rowOff>
    </xdr:from>
    <xdr:to>
      <xdr:col>15</xdr:col>
      <xdr:colOff>390526</xdr:colOff>
      <xdr:row>39</xdr:row>
      <xdr:rowOff>190500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80976" y="200026"/>
          <a:ext cx="9353550" cy="8286749"/>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168275</xdr:colOff>
      <xdr:row>0</xdr:row>
      <xdr:rowOff>228600</xdr:rowOff>
    </xdr:from>
    <xdr:to>
      <xdr:col>17</xdr:col>
      <xdr:colOff>6350</xdr:colOff>
      <xdr:row>30</xdr:row>
      <xdr:rowOff>30480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68275" y="228600"/>
          <a:ext cx="9715500" cy="796480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oneCellAnchor>
    <xdr:from>
      <xdr:col>0</xdr:col>
      <xdr:colOff>474133</xdr:colOff>
      <xdr:row>0</xdr:row>
      <xdr:rowOff>304802</xdr:rowOff>
    </xdr:from>
    <xdr:ext cx="9298518" cy="66886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474133" y="304802"/>
          <a:ext cx="9298518" cy="668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tlCol="0" anchor="t">
          <a:noAutofit/>
        </a:bodyPr>
        <a:lstStyle/>
        <a:p>
          <a:pPr>
            <a:lnSpc>
              <a:spcPct val="150000"/>
            </a:lnSpc>
            <a:spcAft>
              <a:spcPts val="0"/>
            </a:spcAft>
          </a:pPr>
          <a:r>
            <a:rPr lang="en-US"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The National Cancer Registration and Analysis Service, Public Health England would like to thank the following individuals who developed this workbook:</a:t>
          </a:r>
          <a:endParaRPr lang="en-GB" sz="1200">
            <a:solidFill>
              <a:srgbClr val="98002E"/>
            </a:solidFill>
            <a:effectLst/>
            <a:latin typeface="Arial" panose="020B0604020202020204" pitchFamily="34" charset="0"/>
            <a:ea typeface="Calibri" panose="020F0502020204030204" pitchFamily="34" charset="0"/>
            <a:cs typeface="Times New Roman" panose="02020603050405020304" pitchFamily="18" charset="0"/>
          </a:endParaRPr>
        </a:p>
        <a:p>
          <a:endParaRPr lang="en-GB" sz="1100">
            <a:solidFill>
              <a:srgbClr val="98002E"/>
            </a:solidFill>
          </a:endParaRPr>
        </a:p>
      </xdr:txBody>
    </xdr:sp>
    <xdr:clientData/>
  </xdr:oneCellAnchor>
  <xdr:oneCellAnchor>
    <xdr:from>
      <xdr:col>1</xdr:col>
      <xdr:colOff>1</xdr:colOff>
      <xdr:row>7</xdr:row>
      <xdr:rowOff>50804</xdr:rowOff>
    </xdr:from>
    <xdr:ext cx="9220200" cy="685800"/>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81026" y="1927229"/>
          <a:ext cx="9220200" cy="685800"/>
        </a:xfrm>
        <a:prstGeom prst="rect">
          <a:avLst/>
        </a:prstGeom>
        <a:noFill/>
        <a:ln>
          <a:noFill/>
        </a:ln>
        <a:effectLst/>
      </xdr:spPr>
      <xdr:txBody>
        <a:bodyPr vertOverflow="clip" horzOverflow="clip" wrap="square" lIns="0" rtlCol="0" anchor="t">
          <a:noAutofit/>
        </a:bodyPr>
        <a:lstStyle/>
        <a:p>
          <a:pPr>
            <a:lnSpc>
              <a:spcPct val="150000"/>
            </a:lnSpc>
            <a:spcAft>
              <a:spcPts val="0"/>
            </a:spcAft>
          </a:pPr>
          <a:r>
            <a:rPr lang="en-US" sz="1200" b="1">
              <a:solidFill>
                <a:srgbClr val="98002E"/>
              </a:solidFill>
              <a:effectLst/>
              <a:latin typeface="Arial" panose="020B0604020202020204" pitchFamily="34" charset="0"/>
              <a:ea typeface="Times New Roman" panose="02020603050405020304" pitchFamily="18" charset="0"/>
              <a:cs typeface="Arial" panose="020B0604020202020204" pitchFamily="34" charset="0"/>
            </a:rPr>
            <a:t>We would also like to thank the following colleagues and healthcare professionals who helped check and improve the data extracts or presentation featured in this workbook:</a:t>
          </a:r>
          <a:endParaRPr lang="en-GB" sz="1200" b="1">
            <a:solidFill>
              <a:srgbClr val="98002E"/>
            </a:solidFill>
            <a:effectLst/>
            <a:latin typeface="Arial" panose="020B060402020202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98002E"/>
            </a:solidFill>
            <a:effectLst/>
            <a:uLnTx/>
            <a:uFillTx/>
            <a:latin typeface="Calibri" panose="020F0502020204030204"/>
            <a:ea typeface="+mn-ea"/>
            <a:cs typeface="+mn-cs"/>
          </a:endParaRPr>
        </a:p>
      </xdr:txBody>
    </xdr:sp>
    <xdr:clientData/>
  </xdr:oneCellAnchor>
  <xdr:oneCellAnchor>
    <xdr:from>
      <xdr:col>11</xdr:col>
      <xdr:colOff>396240</xdr:colOff>
      <xdr:row>31</xdr:row>
      <xdr:rowOff>10160</xdr:rowOff>
    </xdr:from>
    <xdr:ext cx="184731" cy="264560"/>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6787515" y="83635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0</xdr:col>
      <xdr:colOff>518161</xdr:colOff>
      <xdr:row>25</xdr:row>
      <xdr:rowOff>132081</xdr:rowOff>
    </xdr:from>
    <xdr:ext cx="9273540" cy="741679"/>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518161" y="5247006"/>
          <a:ext cx="9273540" cy="741679"/>
        </a:xfrm>
        <a:prstGeom prst="rect">
          <a:avLst/>
        </a:prstGeom>
        <a:noFill/>
        <a:ln>
          <a:noFill/>
        </a:ln>
        <a:effectLst/>
      </xdr:spPr>
      <xdr:txBody>
        <a:bodyPr vertOverflow="clip" horzOverflow="clip" wrap="square" lIns="0" rtlCol="0" anchor="t">
          <a:noAutofit/>
        </a:bodyPr>
        <a:lstStyle/>
        <a:p>
          <a:pPr>
            <a:lnSpc>
              <a:spcPct val="107000"/>
            </a:lnSpc>
            <a:spcAft>
              <a:spcPts val="0"/>
            </a:spcAft>
          </a:pPr>
          <a:r>
            <a:rPr lang="en-GB" sz="1200" b="1">
              <a:solidFill>
                <a:srgbClr val="98002E"/>
              </a:solidFill>
              <a:effectLst/>
              <a:latin typeface="Arial" panose="020B0604020202020204" pitchFamily="34" charset="0"/>
              <a:ea typeface="Times New Roman" panose="02020603050405020304" pitchFamily="18" charset="0"/>
              <a:cs typeface="Times New Roman" panose="02020603050405020304" pitchFamily="18" charset="0"/>
            </a:rPr>
            <a:t>Data for this work is based on patient-level information collected by the NHS, as part of the care and support of cancer patients. The data is collated, maintained and quality assured by the National Cancer Registration and Analysis Service, which is part of Public Health England (PHE).</a:t>
          </a:r>
          <a:endParaRPr lang="en-GB" sz="1200" b="1">
            <a:solidFill>
              <a:srgbClr val="98002E"/>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ct@ph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in.org.uk/view?rid=3989" TargetMode="External"/><Relationship Id="rId3" Type="http://schemas.openxmlformats.org/officeDocument/2006/relationships/hyperlink" Target="https://academic.oup.com/ije/article/49/1/15/5538002" TargetMode="External"/><Relationship Id="rId7" Type="http://schemas.openxmlformats.org/officeDocument/2006/relationships/hyperlink" Target="http://www.chemodataset.nhs.uk/view?rid=280" TargetMode="External"/><Relationship Id="rId2" Type="http://schemas.openxmlformats.org/officeDocument/2006/relationships/hyperlink" Target="https://academic.oup.com/ije/article/49/1/16/5476570" TargetMode="External"/><Relationship Id="rId1" Type="http://schemas.openxmlformats.org/officeDocument/2006/relationships/hyperlink" Target="http://www.ncin.org.uk/view?rid=3989" TargetMode="External"/><Relationship Id="rId6" Type="http://schemas.openxmlformats.org/officeDocument/2006/relationships/hyperlink" Target="https://academic.oup.com/ije/article/49/1/16/5476570" TargetMode="External"/><Relationship Id="rId5" Type="http://schemas.openxmlformats.org/officeDocument/2006/relationships/hyperlink" Target="https://academic.oup.com/ije/article/49/1/16/5476570" TargetMode="External"/><Relationship Id="rId10" Type="http://schemas.openxmlformats.org/officeDocument/2006/relationships/drawing" Target="../drawings/drawing2.xml"/><Relationship Id="rId4" Type="http://schemas.openxmlformats.org/officeDocument/2006/relationships/hyperlink" Target="http://www.chemodataset.nhs.uk/view?rid=280"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cademic.oup.com/ije/article/49/1/16/5476570" TargetMode="External"/><Relationship Id="rId2" Type="http://schemas.openxmlformats.org/officeDocument/2006/relationships/hyperlink" Target="https://academic.oup.com/ije/article/49/1/16/5476570" TargetMode="External"/><Relationship Id="rId1" Type="http://schemas.openxmlformats.org/officeDocument/2006/relationships/hyperlink" Target="https://www.gov.uk/government/statistics/english-indices-of-deprivation-2019"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25D68-DB78-476B-BE11-D5AB98D82FC4}">
  <sheetPr codeName="Sheet1">
    <tabColor rgb="FFFFCCCC"/>
  </sheetPr>
  <dimension ref="A10:P51"/>
  <sheetViews>
    <sheetView showRowColHeaders="0" tabSelected="1" zoomScaleNormal="100" workbookViewId="0">
      <selection activeCell="T51" sqref="T51"/>
    </sheetView>
  </sheetViews>
  <sheetFormatPr defaultColWidth="8.7109375" defaultRowHeight="15" x14ac:dyDescent="0.25"/>
  <cols>
    <col min="1" max="15" width="8.7109375" style="2"/>
    <col min="16" max="16" width="30" style="2" customWidth="1"/>
    <col min="17" max="16384" width="8.7109375" style="2"/>
  </cols>
  <sheetData>
    <row r="10" spans="2:16" ht="81.75" customHeight="1" x14ac:dyDescent="0.25">
      <c r="B10" s="122" t="s">
        <v>85</v>
      </c>
      <c r="C10" s="122"/>
      <c r="D10" s="122"/>
      <c r="E10" s="122"/>
      <c r="F10" s="122"/>
      <c r="G10" s="122"/>
      <c r="H10" s="122"/>
      <c r="I10" s="122"/>
      <c r="J10" s="122"/>
      <c r="K10" s="122"/>
      <c r="L10" s="122"/>
      <c r="M10" s="122"/>
      <c r="N10" s="122"/>
      <c r="O10" s="122"/>
      <c r="P10" s="122"/>
    </row>
    <row r="11" spans="2:16" ht="18.75" customHeight="1" x14ac:dyDescent="0.25">
      <c r="B11" s="5"/>
      <c r="C11" s="6"/>
      <c r="D11" s="6"/>
      <c r="E11" s="6"/>
      <c r="F11" s="6"/>
      <c r="G11" s="6"/>
      <c r="H11" s="6"/>
      <c r="I11" s="6"/>
      <c r="J11" s="6"/>
      <c r="K11" s="6"/>
      <c r="L11" s="6"/>
      <c r="M11" s="6"/>
      <c r="N11" s="6"/>
      <c r="O11" s="6"/>
      <c r="P11" s="6"/>
    </row>
    <row r="12" spans="2:16" ht="18.75" customHeight="1" x14ac:dyDescent="0.25">
      <c r="B12" s="5"/>
      <c r="C12" s="6"/>
      <c r="D12" s="6"/>
      <c r="E12" s="6"/>
      <c r="F12" s="6"/>
      <c r="G12" s="6"/>
      <c r="H12" s="6"/>
      <c r="I12" s="6"/>
      <c r="J12" s="6"/>
      <c r="K12" s="6"/>
      <c r="L12" s="6"/>
      <c r="M12" s="6"/>
      <c r="N12" s="6"/>
      <c r="O12" s="6"/>
      <c r="P12" s="6"/>
    </row>
    <row r="13" spans="2:16" ht="18.75" customHeight="1" x14ac:dyDescent="0.25">
      <c r="B13" s="5"/>
      <c r="C13" s="6"/>
      <c r="D13" s="6"/>
      <c r="E13" s="6"/>
      <c r="F13" s="6"/>
      <c r="G13" s="6"/>
      <c r="H13" s="6"/>
      <c r="I13" s="6"/>
      <c r="J13" s="6"/>
      <c r="K13" s="6"/>
      <c r="L13" s="6"/>
      <c r="M13" s="6"/>
      <c r="N13" s="6"/>
      <c r="O13" s="6"/>
      <c r="P13" s="6"/>
    </row>
    <row r="14" spans="2:16" ht="18.75" customHeight="1" x14ac:dyDescent="0.25">
      <c r="B14" s="5"/>
      <c r="C14" s="6"/>
      <c r="D14" s="6"/>
      <c r="E14" s="6"/>
      <c r="F14" s="6"/>
      <c r="G14" s="6"/>
      <c r="H14" s="6"/>
      <c r="I14" s="6"/>
      <c r="J14" s="6"/>
      <c r="K14" s="6"/>
      <c r="L14" s="6"/>
      <c r="M14" s="6"/>
      <c r="N14" s="6"/>
      <c r="O14" s="6"/>
      <c r="P14" s="6"/>
    </row>
    <row r="15" spans="2:16" ht="18.75" customHeight="1" x14ac:dyDescent="0.25">
      <c r="B15" s="5"/>
      <c r="C15" s="6"/>
      <c r="D15" s="6"/>
      <c r="E15" s="6"/>
      <c r="F15" s="6"/>
      <c r="G15" s="6"/>
      <c r="H15" s="6"/>
      <c r="I15" s="6"/>
      <c r="J15" s="6"/>
      <c r="K15" s="6"/>
      <c r="L15" s="6"/>
      <c r="M15" s="6"/>
      <c r="N15" s="6"/>
      <c r="O15" s="6"/>
      <c r="P15" s="6"/>
    </row>
    <row r="16" spans="2:16" ht="18.75" customHeight="1" x14ac:dyDescent="0.25">
      <c r="B16" s="5"/>
      <c r="C16" s="6"/>
      <c r="D16" s="6"/>
      <c r="E16" s="6"/>
      <c r="F16" s="6"/>
      <c r="G16" s="6"/>
      <c r="H16" s="6"/>
      <c r="I16" s="6"/>
      <c r="J16" s="6"/>
      <c r="K16" s="6"/>
      <c r="L16" s="6"/>
      <c r="M16" s="6"/>
      <c r="N16" s="6"/>
      <c r="O16" s="6"/>
      <c r="P16" s="6"/>
    </row>
    <row r="17" spans="1:16" ht="18.75" customHeight="1" x14ac:dyDescent="0.25">
      <c r="B17" s="5"/>
      <c r="C17" s="6"/>
      <c r="D17" s="6"/>
      <c r="E17" s="6"/>
      <c r="F17" s="6"/>
      <c r="G17" s="6"/>
      <c r="H17" s="6"/>
      <c r="I17" s="6"/>
      <c r="J17" s="6"/>
      <c r="K17" s="6"/>
      <c r="L17" s="6"/>
      <c r="M17" s="6"/>
      <c r="N17" s="6"/>
      <c r="O17" s="6"/>
      <c r="P17" s="6"/>
    </row>
    <row r="18" spans="1:16" ht="18.75" customHeight="1" x14ac:dyDescent="0.25">
      <c r="B18" s="5"/>
      <c r="C18" s="6"/>
      <c r="D18" s="6"/>
      <c r="E18" s="6"/>
      <c r="F18" s="6"/>
      <c r="G18" s="6"/>
      <c r="H18" s="6"/>
      <c r="I18" s="6"/>
      <c r="J18" s="6"/>
      <c r="K18" s="6"/>
      <c r="L18" s="6"/>
      <c r="M18" s="6"/>
      <c r="N18" s="6"/>
      <c r="O18" s="6"/>
      <c r="P18" s="6"/>
    </row>
    <row r="19" spans="1:16" ht="18.75" customHeight="1" x14ac:dyDescent="0.25">
      <c r="B19" s="121"/>
      <c r="C19" s="121"/>
      <c r="D19" s="121"/>
      <c r="E19" s="121"/>
      <c r="F19" s="121"/>
      <c r="G19" s="121"/>
      <c r="H19" s="121"/>
      <c r="I19" s="121"/>
      <c r="J19" s="121"/>
      <c r="K19" s="121"/>
      <c r="L19" s="121"/>
      <c r="M19" s="121"/>
      <c r="N19" s="121"/>
      <c r="O19" s="121"/>
      <c r="P19" s="121"/>
    </row>
    <row r="20" spans="1:16" ht="18.75" customHeight="1" x14ac:dyDescent="0.25">
      <c r="B20" s="32"/>
      <c r="C20" s="32"/>
      <c r="D20" s="32"/>
      <c r="E20" s="32"/>
      <c r="F20" s="32"/>
      <c r="G20" s="32"/>
      <c r="H20" s="32"/>
      <c r="I20" s="32"/>
      <c r="J20" s="32"/>
      <c r="K20" s="32"/>
      <c r="L20" s="32"/>
      <c r="M20" s="32"/>
      <c r="N20" s="32"/>
      <c r="O20" s="32"/>
      <c r="P20" s="32"/>
    </row>
    <row r="21" spans="1:16" ht="18.75" customHeight="1" x14ac:dyDescent="0.25">
      <c r="B21" s="7" t="s">
        <v>15</v>
      </c>
      <c r="C21" s="6"/>
      <c r="D21" s="8"/>
      <c r="E21" s="6"/>
      <c r="F21" s="6"/>
      <c r="G21" s="6"/>
      <c r="H21" s="6"/>
      <c r="I21" s="6"/>
      <c r="J21" s="6"/>
      <c r="K21" s="6"/>
      <c r="L21" s="6"/>
      <c r="M21" s="6"/>
      <c r="N21" s="6"/>
      <c r="O21" s="6"/>
      <c r="P21" s="6"/>
    </row>
    <row r="22" spans="1:16" ht="15.75" x14ac:dyDescent="0.25">
      <c r="B22" s="30" t="s">
        <v>17</v>
      </c>
      <c r="C22" s="6"/>
      <c r="D22" s="8"/>
      <c r="E22" s="6"/>
      <c r="F22" s="6"/>
      <c r="G22" s="6"/>
      <c r="H22" s="6"/>
      <c r="I22" s="6"/>
      <c r="J22" s="6"/>
      <c r="K22" s="6"/>
      <c r="L22" s="6"/>
      <c r="M22" s="6"/>
      <c r="N22" s="6"/>
      <c r="O22" s="6"/>
      <c r="P22" s="6"/>
    </row>
    <row r="23" spans="1:16" ht="15.75" x14ac:dyDescent="0.25">
      <c r="A23" s="11"/>
      <c r="B23" s="30" t="s">
        <v>16</v>
      </c>
      <c r="C23" s="11"/>
      <c r="D23" s="25"/>
      <c r="E23" s="11"/>
      <c r="F23" s="11"/>
      <c r="G23" s="11"/>
      <c r="H23" s="11"/>
      <c r="I23" s="11"/>
      <c r="J23" s="11"/>
      <c r="K23" s="6"/>
      <c r="L23" s="6"/>
      <c r="M23" s="6"/>
      <c r="N23" s="6"/>
      <c r="O23" s="6"/>
      <c r="P23" s="6"/>
    </row>
    <row r="24" spans="1:16" ht="15.75" x14ac:dyDescent="0.25">
      <c r="A24" s="11"/>
      <c r="B24" s="29" t="s">
        <v>246</v>
      </c>
      <c r="C24" s="11"/>
      <c r="D24" s="25"/>
      <c r="E24" s="11"/>
      <c r="F24" s="11"/>
      <c r="G24" s="11"/>
      <c r="H24" s="11"/>
      <c r="I24" s="11"/>
      <c r="J24" s="11"/>
      <c r="K24" s="6"/>
      <c r="L24" s="6"/>
      <c r="M24" s="6"/>
      <c r="N24" s="6"/>
      <c r="O24" s="6"/>
      <c r="P24" s="6"/>
    </row>
    <row r="25" spans="1:16" ht="15.75" x14ac:dyDescent="0.25">
      <c r="A25" s="11"/>
      <c r="B25" s="30" t="s">
        <v>76</v>
      </c>
      <c r="C25" s="11"/>
      <c r="D25" s="25"/>
      <c r="E25" s="11"/>
      <c r="F25" s="11"/>
      <c r="G25" s="11"/>
      <c r="H25" s="11"/>
      <c r="I25" s="11"/>
      <c r="J25" s="11"/>
      <c r="K25" s="6"/>
      <c r="L25" s="6"/>
      <c r="M25" s="6"/>
      <c r="N25" s="6"/>
      <c r="O25" s="6"/>
      <c r="P25" s="6"/>
    </row>
    <row r="26" spans="1:16" ht="15.75" x14ac:dyDescent="0.25">
      <c r="A26" s="11"/>
      <c r="B26" s="29" t="s">
        <v>247</v>
      </c>
      <c r="C26" s="11"/>
      <c r="D26" s="25"/>
      <c r="E26" s="11"/>
      <c r="F26" s="11"/>
      <c r="G26" s="11"/>
      <c r="H26" s="11"/>
      <c r="I26" s="11"/>
      <c r="J26" s="11"/>
      <c r="K26" s="6"/>
      <c r="L26" s="6"/>
      <c r="M26" s="6"/>
      <c r="N26" s="6"/>
      <c r="O26" s="6"/>
      <c r="P26" s="6"/>
    </row>
    <row r="27" spans="1:16" ht="15.75" x14ac:dyDescent="0.25">
      <c r="A27" s="11"/>
      <c r="B27" s="30" t="s">
        <v>214</v>
      </c>
      <c r="C27" s="11"/>
      <c r="D27" s="25"/>
      <c r="E27" s="11"/>
      <c r="F27" s="11"/>
      <c r="G27" s="11"/>
      <c r="H27" s="11"/>
      <c r="I27" s="11"/>
      <c r="J27" s="11"/>
      <c r="K27" s="6"/>
      <c r="L27" s="6"/>
      <c r="M27" s="6"/>
      <c r="N27" s="6"/>
      <c r="O27" s="6"/>
      <c r="P27" s="6"/>
    </row>
    <row r="28" spans="1:16" ht="15.75" x14ac:dyDescent="0.25">
      <c r="A28" s="11"/>
      <c r="B28" s="33" t="s">
        <v>54</v>
      </c>
      <c r="C28" s="11"/>
      <c r="D28" s="25"/>
      <c r="E28" s="11"/>
      <c r="F28" s="11"/>
      <c r="G28" s="11"/>
      <c r="H28" s="11"/>
      <c r="I28" s="11"/>
      <c r="J28" s="11"/>
      <c r="K28" s="6"/>
      <c r="L28" s="6"/>
      <c r="M28" s="6"/>
      <c r="N28" s="6"/>
      <c r="O28" s="6"/>
      <c r="P28" s="6"/>
    </row>
    <row r="29" spans="1:16" ht="15.75" x14ac:dyDescent="0.25">
      <c r="A29" s="11"/>
      <c r="B29" s="34" t="s">
        <v>21</v>
      </c>
      <c r="C29" s="11"/>
      <c r="D29" s="25"/>
      <c r="E29" s="11"/>
      <c r="F29" s="11"/>
      <c r="G29" s="11"/>
      <c r="H29" s="11"/>
      <c r="I29" s="11"/>
      <c r="J29" s="11"/>
      <c r="K29" s="6"/>
      <c r="L29" s="6"/>
      <c r="M29" s="6"/>
      <c r="N29" s="6"/>
      <c r="O29" s="6"/>
      <c r="P29" s="6"/>
    </row>
    <row r="30" spans="1:16" ht="15.75" x14ac:dyDescent="0.25">
      <c r="A30" s="11"/>
      <c r="B30" s="31" t="s">
        <v>18</v>
      </c>
      <c r="C30" s="11"/>
      <c r="D30" s="25"/>
      <c r="E30" s="11"/>
      <c r="F30" s="11"/>
      <c r="G30" s="11"/>
      <c r="H30" s="11"/>
      <c r="I30" s="11"/>
      <c r="J30" s="11"/>
      <c r="K30" s="6"/>
      <c r="L30" s="6"/>
      <c r="M30" s="6"/>
      <c r="N30" s="6"/>
      <c r="O30" s="6"/>
      <c r="P30" s="6"/>
    </row>
    <row r="31" spans="1:16" ht="15.75" x14ac:dyDescent="0.25">
      <c r="A31" s="11"/>
      <c r="B31" s="10"/>
      <c r="C31" s="11"/>
      <c r="D31" s="25"/>
      <c r="E31" s="11"/>
      <c r="F31" s="11"/>
      <c r="G31" s="11"/>
      <c r="H31" s="11"/>
      <c r="I31" s="11"/>
      <c r="J31" s="11"/>
      <c r="K31" s="6"/>
      <c r="L31" s="6"/>
      <c r="M31" s="6"/>
      <c r="N31" s="6"/>
      <c r="O31" s="6"/>
      <c r="P31" s="6"/>
    </row>
    <row r="32" spans="1:16" ht="18" x14ac:dyDescent="0.25">
      <c r="A32" s="11"/>
      <c r="B32" s="7" t="s">
        <v>19</v>
      </c>
      <c r="C32" s="11"/>
      <c r="D32" s="25"/>
      <c r="E32" s="11"/>
      <c r="F32" s="11"/>
      <c r="G32" s="11"/>
      <c r="H32" s="11"/>
      <c r="I32" s="11"/>
      <c r="J32" s="11"/>
      <c r="K32" s="6"/>
      <c r="L32" s="6"/>
      <c r="M32" s="6"/>
      <c r="N32" s="6"/>
      <c r="O32" s="6"/>
      <c r="P32" s="6"/>
    </row>
    <row r="33" spans="2:16" x14ac:dyDescent="0.25">
      <c r="B33" s="12" t="s">
        <v>63</v>
      </c>
      <c r="C33" s="6"/>
      <c r="D33" s="8"/>
      <c r="E33" s="6"/>
      <c r="F33" s="6"/>
      <c r="G33" s="6"/>
      <c r="H33" s="6"/>
      <c r="I33" s="6"/>
      <c r="J33" s="6"/>
      <c r="K33" s="6"/>
      <c r="L33" s="6"/>
      <c r="M33" s="6"/>
      <c r="N33" s="6"/>
      <c r="O33" s="6"/>
      <c r="P33" s="6"/>
    </row>
    <row r="34" spans="2:16" ht="15.75" x14ac:dyDescent="0.25">
      <c r="B34" s="9" t="s">
        <v>55</v>
      </c>
      <c r="C34" s="11"/>
      <c r="D34" s="11"/>
      <c r="E34" s="11"/>
      <c r="F34" s="11"/>
      <c r="G34" s="11"/>
      <c r="H34" s="11"/>
      <c r="I34" s="11"/>
      <c r="J34" s="11"/>
      <c r="K34" s="11"/>
      <c r="L34" s="11"/>
      <c r="M34" s="11"/>
      <c r="N34" s="11"/>
      <c r="O34" s="11"/>
      <c r="P34" s="11"/>
    </row>
    <row r="35" spans="2:16" x14ac:dyDescent="0.25">
      <c r="B35" s="10"/>
      <c r="C35" s="6"/>
      <c r="D35" s="6"/>
      <c r="E35" s="6"/>
      <c r="F35" s="6"/>
      <c r="G35" s="6"/>
      <c r="H35" s="6"/>
      <c r="I35" s="6"/>
      <c r="J35" s="6"/>
      <c r="K35" s="6"/>
      <c r="L35" s="6"/>
      <c r="M35" s="6"/>
      <c r="N35" s="6"/>
      <c r="O35" s="6"/>
      <c r="P35" s="6"/>
    </row>
    <row r="36" spans="2:16" ht="18" x14ac:dyDescent="0.25">
      <c r="B36" s="7" t="s">
        <v>20</v>
      </c>
      <c r="C36" s="11"/>
      <c r="E36" s="11"/>
      <c r="F36" s="6"/>
      <c r="G36" s="6"/>
      <c r="H36" s="6"/>
      <c r="I36" s="6"/>
      <c r="J36" s="6"/>
      <c r="K36" s="6"/>
      <c r="L36" s="6"/>
      <c r="M36" s="6"/>
      <c r="N36" s="6"/>
      <c r="O36" s="6"/>
      <c r="P36" s="6"/>
    </row>
    <row r="37" spans="2:16" ht="15.75" x14ac:dyDescent="0.25">
      <c r="B37" s="11" t="s">
        <v>75</v>
      </c>
      <c r="C37" s="6"/>
      <c r="D37" s="6"/>
      <c r="E37" s="6"/>
      <c r="F37" s="6"/>
      <c r="G37" s="6"/>
      <c r="H37" s="6"/>
      <c r="I37" s="6"/>
      <c r="J37" s="6"/>
      <c r="K37" s="6"/>
      <c r="L37" s="6"/>
      <c r="M37" s="6"/>
      <c r="N37" s="6"/>
      <c r="O37" s="6"/>
      <c r="P37" s="6"/>
    </row>
    <row r="38" spans="2:16" x14ac:dyDescent="0.25">
      <c r="C38" s="6"/>
      <c r="D38" s="6"/>
      <c r="E38" s="6"/>
      <c r="F38" s="6"/>
      <c r="G38" s="6"/>
      <c r="H38" s="6"/>
      <c r="I38" s="6"/>
      <c r="J38" s="6"/>
      <c r="K38" s="6"/>
      <c r="L38" s="6"/>
      <c r="M38" s="6"/>
      <c r="N38" s="6"/>
      <c r="O38" s="6"/>
      <c r="P38" s="6"/>
    </row>
    <row r="39" spans="2:16" x14ac:dyDescent="0.25">
      <c r="D39" s="13"/>
    </row>
    <row r="40" spans="2:16" x14ac:dyDescent="0.25">
      <c r="D40" s="13"/>
    </row>
    <row r="46" spans="2:16" x14ac:dyDescent="0.25">
      <c r="E46" s="13"/>
    </row>
    <row r="48" spans="2:16" x14ac:dyDescent="0.25">
      <c r="B48" s="49"/>
    </row>
    <row r="51" spans="3:3" ht="15.75" x14ac:dyDescent="0.25">
      <c r="C51" s="9"/>
    </row>
  </sheetData>
  <mergeCells count="2">
    <mergeCell ref="B19:P19"/>
    <mergeCell ref="B10:P10"/>
  </mergeCells>
  <hyperlinks>
    <hyperlink ref="B29" location="'List of excluded regimens'!A1" display="List of excluded regimens" xr:uid="{F06D6324-B681-48EC-B104-D043AA6B8B30}"/>
    <hyperlink ref="B30" location="Acknowledgements!A1" display="Acknowledgements " xr:uid="{5FC06A57-59A9-435D-B802-7E0629ED6665}"/>
    <hyperlink ref="B25" location="'ALL - data table'!A1" display="Acute lymphoblastic leukaemia (ALL)" xr:uid="{CA29DE86-7C35-4FC4-A392-3B33A2E4D655}"/>
    <hyperlink ref="B23" location="Definitions!A1" display="Definitions" xr:uid="{4E7BC921-E700-458E-9148-DB96425B5D22}"/>
    <hyperlink ref="B22" location="Methodology!A1" display="Methodology" xr:uid="{910CC2D7-00DE-4614-A945-E0A67FC0E672}"/>
    <hyperlink ref="B34" r:id="rId1" xr:uid="{2DE565BA-487B-4137-8840-E1C414DE76FE}"/>
    <hyperlink ref="B27" location="'ALL - funnel plot'!A1" display="Acute lymphoblastic leukaemia (ALL)" xr:uid="{DE52D9F4-F026-4820-A65A-2E6B6E181F1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DF19-064B-4775-B351-33F8CC5598A5}">
  <sheetPr codeName="Sheet29">
    <tabColor theme="0" tint="-0.499984740745262"/>
  </sheetPr>
  <dimension ref="A1:K35"/>
  <sheetViews>
    <sheetView workbookViewId="0">
      <selection activeCell="C16" sqref="C16"/>
    </sheetView>
  </sheetViews>
  <sheetFormatPr defaultRowHeight="15" x14ac:dyDescent="0.25"/>
  <cols>
    <col min="1" max="1" width="17.85546875" customWidth="1"/>
    <col min="2" max="2" width="21.28515625" customWidth="1"/>
    <col min="3" max="3" width="106.85546875" customWidth="1"/>
    <col min="4" max="4" width="13.42578125" customWidth="1"/>
    <col min="5" max="5" width="22.42578125" customWidth="1"/>
    <col min="6" max="6" width="14" customWidth="1"/>
    <col min="7" max="7" width="15.85546875" customWidth="1"/>
    <col min="8" max="8" width="17" customWidth="1"/>
    <col min="9" max="9" width="17.140625" customWidth="1"/>
    <col min="10" max="11" width="9.140625" style="48"/>
  </cols>
  <sheetData>
    <row r="1" spans="1:6" x14ac:dyDescent="0.25">
      <c r="A1" t="s">
        <v>60</v>
      </c>
      <c r="B1" t="s">
        <v>193</v>
      </c>
      <c r="C1" t="s">
        <v>14</v>
      </c>
    </row>
    <row r="2" spans="1:6" x14ac:dyDescent="0.25">
      <c r="A2">
        <v>1</v>
      </c>
      <c r="B2" t="s">
        <v>229</v>
      </c>
      <c r="C2" t="s">
        <v>90</v>
      </c>
      <c r="D2">
        <v>1</v>
      </c>
    </row>
    <row r="3" spans="1:6" x14ac:dyDescent="0.25">
      <c r="A3">
        <v>2</v>
      </c>
      <c r="B3" t="s">
        <v>231</v>
      </c>
      <c r="C3" t="s">
        <v>102</v>
      </c>
      <c r="D3">
        <v>2</v>
      </c>
    </row>
    <row r="4" spans="1:6" x14ac:dyDescent="0.25">
      <c r="A4">
        <v>3</v>
      </c>
      <c r="B4" t="s">
        <v>186</v>
      </c>
      <c r="C4" t="s">
        <v>86</v>
      </c>
      <c r="D4">
        <v>3</v>
      </c>
    </row>
    <row r="5" spans="1:6" x14ac:dyDescent="0.25">
      <c r="A5">
        <v>4</v>
      </c>
      <c r="B5" t="s">
        <v>235</v>
      </c>
      <c r="C5" t="s">
        <v>225</v>
      </c>
      <c r="D5">
        <v>4</v>
      </c>
    </row>
    <row r="6" spans="1:6" x14ac:dyDescent="0.25">
      <c r="A6">
        <v>5</v>
      </c>
      <c r="B6" t="s">
        <v>188</v>
      </c>
      <c r="C6" t="s">
        <v>226</v>
      </c>
      <c r="D6">
        <v>5</v>
      </c>
    </row>
    <row r="7" spans="1:6" x14ac:dyDescent="0.25">
      <c r="A7">
        <v>6</v>
      </c>
      <c r="B7" t="s">
        <v>233</v>
      </c>
      <c r="C7" t="s">
        <v>113</v>
      </c>
      <c r="D7">
        <v>6</v>
      </c>
    </row>
    <row r="8" spans="1:6" x14ac:dyDescent="0.25">
      <c r="A8">
        <v>7</v>
      </c>
      <c r="B8" t="s">
        <v>189</v>
      </c>
      <c r="C8" t="s">
        <v>87</v>
      </c>
      <c r="D8">
        <v>7</v>
      </c>
    </row>
    <row r="9" spans="1:6" x14ac:dyDescent="0.25">
      <c r="A9">
        <v>8</v>
      </c>
      <c r="B9" t="s">
        <v>190</v>
      </c>
      <c r="C9" t="s">
        <v>88</v>
      </c>
      <c r="D9">
        <v>8</v>
      </c>
    </row>
    <row r="10" spans="1:6" x14ac:dyDescent="0.25">
      <c r="A10">
        <v>9</v>
      </c>
      <c r="B10" t="s">
        <v>237</v>
      </c>
      <c r="C10" t="s">
        <v>228</v>
      </c>
      <c r="D10">
        <v>9</v>
      </c>
    </row>
    <row r="11" spans="1:6" x14ac:dyDescent="0.25">
      <c r="A11">
        <v>10</v>
      </c>
      <c r="B11" t="s">
        <v>238</v>
      </c>
      <c r="C11" t="s">
        <v>159</v>
      </c>
      <c r="D11">
        <v>10</v>
      </c>
    </row>
    <row r="12" spans="1:6" x14ac:dyDescent="0.25">
      <c r="A12">
        <v>11</v>
      </c>
      <c r="B12" t="s">
        <v>191</v>
      </c>
      <c r="C12" t="s">
        <v>89</v>
      </c>
      <c r="D12">
        <v>11</v>
      </c>
    </row>
    <row r="13" spans="1:6" x14ac:dyDescent="0.25">
      <c r="A13">
        <v>12</v>
      </c>
      <c r="B13" t="s">
        <v>234</v>
      </c>
      <c r="C13" t="s">
        <v>115</v>
      </c>
      <c r="D13">
        <v>12</v>
      </c>
    </row>
    <row r="14" spans="1:6" x14ac:dyDescent="0.25">
      <c r="A14">
        <v>13</v>
      </c>
      <c r="B14" t="s">
        <v>230</v>
      </c>
      <c r="C14" t="s">
        <v>96</v>
      </c>
      <c r="D14">
        <v>13</v>
      </c>
    </row>
    <row r="15" spans="1:6" x14ac:dyDescent="0.25">
      <c r="A15">
        <v>14</v>
      </c>
      <c r="B15" t="s">
        <v>187</v>
      </c>
      <c r="C15" t="s">
        <v>171</v>
      </c>
      <c r="D15">
        <v>14</v>
      </c>
    </row>
    <row r="16" spans="1:6" x14ac:dyDescent="0.25">
      <c r="A16">
        <v>15</v>
      </c>
      <c r="B16" t="s">
        <v>236</v>
      </c>
      <c r="C16" t="s">
        <v>227</v>
      </c>
      <c r="D16">
        <v>15</v>
      </c>
      <c r="F16" t="s">
        <v>5</v>
      </c>
    </row>
    <row r="17" spans="1:6" x14ac:dyDescent="0.25">
      <c r="A17">
        <v>16</v>
      </c>
      <c r="B17" t="s">
        <v>232</v>
      </c>
      <c r="C17" t="s">
        <v>104</v>
      </c>
      <c r="D17">
        <v>16</v>
      </c>
    </row>
    <row r="18" spans="1:6" x14ac:dyDescent="0.25">
      <c r="A18">
        <v>17</v>
      </c>
      <c r="B18" t="s">
        <v>192</v>
      </c>
      <c r="C18" t="s">
        <v>198</v>
      </c>
      <c r="D18">
        <v>17</v>
      </c>
    </row>
    <row r="22" spans="1:6" x14ac:dyDescent="0.25">
      <c r="F22" t="s">
        <v>5</v>
      </c>
    </row>
    <row r="25" spans="1:6" x14ac:dyDescent="0.25">
      <c r="F25" t="s">
        <v>5</v>
      </c>
    </row>
    <row r="30" spans="1:6" x14ac:dyDescent="0.25">
      <c r="F30" t="s">
        <v>5</v>
      </c>
    </row>
    <row r="31" spans="1:6" x14ac:dyDescent="0.25">
      <c r="F31" t="s">
        <v>5</v>
      </c>
    </row>
    <row r="32" spans="1:6" x14ac:dyDescent="0.25">
      <c r="F32" t="s">
        <v>5</v>
      </c>
    </row>
    <row r="34" spans="6:6" x14ac:dyDescent="0.25">
      <c r="F34" t="s">
        <v>5</v>
      </c>
    </row>
    <row r="35" spans="6:6" x14ac:dyDescent="0.25">
      <c r="F35" t="s">
        <v>5</v>
      </c>
    </row>
  </sheetData>
  <sheetProtection algorithmName="SHA-512" hashValue="4Cwk5W0wJ4W6gDx3thjgVRq7+71gEZkv6O2xKTxrkwpJGUZrSGE6ITyw379N1E3XT8aF8JMIj9hhNZBPZ+uZyA==" saltValue="bdbD+jztvFFhe+hL/AkaKw==" spinCount="100000" sheet="1" selectLockedCells="1" selectUnlockedCells="1"/>
  <sortState xmlns:xlrd2="http://schemas.microsoft.com/office/spreadsheetml/2017/richdata2" ref="A2:D18">
    <sortCondition ref="C1"/>
  </sortState>
  <conditionalFormatting sqref="B2 B4:B117">
    <cfRule type="duplicateValues" dxfId="0" priority="3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79F8-522D-409A-B8CD-5391D1B2B66E}">
  <sheetPr codeName="Sheet2">
    <tabColor rgb="FFFFCCCC"/>
  </sheetPr>
  <dimension ref="A4:L70"/>
  <sheetViews>
    <sheetView showRowColHeaders="0" zoomScaleNormal="100" workbookViewId="0">
      <selection activeCell="A75" sqref="A75"/>
    </sheetView>
  </sheetViews>
  <sheetFormatPr defaultColWidth="9.140625" defaultRowHeight="15" x14ac:dyDescent="0.2"/>
  <cols>
    <col min="1" max="16384" width="9.140625" style="11"/>
  </cols>
  <sheetData>
    <row r="4" spans="2:2" ht="26.25" x14ac:dyDescent="0.2">
      <c r="B4" s="5" t="s">
        <v>17</v>
      </c>
    </row>
    <row r="66" spans="1:12" x14ac:dyDescent="0.2">
      <c r="A66" s="49"/>
      <c r="B66" s="53"/>
    </row>
    <row r="67" spans="1:12" ht="15.75" x14ac:dyDescent="0.25">
      <c r="B67" s="87" t="s">
        <v>213</v>
      </c>
      <c r="C67" s="85"/>
      <c r="D67" s="85"/>
      <c r="E67" s="85"/>
      <c r="F67" s="85"/>
      <c r="G67" s="85"/>
      <c r="H67" s="85"/>
      <c r="I67" s="85"/>
      <c r="J67" s="85"/>
    </row>
    <row r="68" spans="1:12" ht="15.75" x14ac:dyDescent="0.25">
      <c r="B68" s="87" t="s">
        <v>248</v>
      </c>
      <c r="C68" s="85"/>
      <c r="D68" s="85"/>
      <c r="E68" s="85"/>
      <c r="F68" s="85"/>
      <c r="G68" s="85"/>
      <c r="H68" s="85"/>
      <c r="I68" s="85"/>
      <c r="J68" s="85"/>
    </row>
    <row r="69" spans="1:12" ht="15.75" x14ac:dyDescent="0.25">
      <c r="B69" s="87" t="s">
        <v>203</v>
      </c>
      <c r="C69" s="85"/>
      <c r="D69" s="85"/>
      <c r="E69" s="85"/>
      <c r="F69" s="85"/>
    </row>
    <row r="70" spans="1:12" ht="15.75" x14ac:dyDescent="0.25">
      <c r="B70" s="87" t="s">
        <v>204</v>
      </c>
      <c r="C70" s="85"/>
      <c r="D70" s="85"/>
      <c r="E70" s="85"/>
      <c r="F70" s="85"/>
      <c r="G70" s="85"/>
      <c r="H70" s="85"/>
      <c r="I70" s="85"/>
      <c r="J70" s="85"/>
      <c r="K70" s="85"/>
      <c r="L70" s="85"/>
    </row>
  </sheetData>
  <hyperlinks>
    <hyperlink ref="B70" r:id="rId1" display="*Published here" xr:uid="{FFB0DD9E-2A0A-49D4-889E-FF245C1890D7}"/>
    <hyperlink ref="B67" r:id="rId2" xr:uid="{0AFBDABB-F96E-4ED3-899B-B69D5624EFDF}"/>
    <hyperlink ref="B68" r:id="rId3" xr:uid="{3F2873CE-4920-4EDE-B6EB-D2995504352C}"/>
    <hyperlink ref="B69" r:id="rId4" xr:uid="{E62DB0E6-D42E-4A70-91B0-739F13593DE8}"/>
    <hyperlink ref="B67:J67" r:id="rId5" display="* Data Resource Profile: National Cancer Registration Dataset in England published here" xr:uid="{42B9C5B9-D630-460D-AD21-06C3E58BAC52}"/>
    <hyperlink ref="B68:J68" r:id="rId6" display="** Data Resource Profile: The Systemic Anti-Cancer Therapy (SACT) dataset published here" xr:uid="{8321964C-01B0-4258-B778-2F0D162243F5}"/>
    <hyperlink ref="B69:F69" r:id="rId7" display="† CDF methodology document published here" xr:uid="{66F0090F-7B3F-4139-926C-1EF7BF0698F4}"/>
    <hyperlink ref="B70:L70" r:id="rId8" display="†† Linking treatment tables – chemotherapy, tumour resections and radiotherapy SOP published here" xr:uid="{373E0CE5-9ED8-4850-8156-9DCD17A3494D}"/>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7EBE-D729-4D45-86A1-A08E1A6556EC}">
  <sheetPr codeName="Sheet3">
    <tabColor rgb="FFFFCCCC"/>
  </sheetPr>
  <dimension ref="B4:Q55"/>
  <sheetViews>
    <sheetView zoomScaleNormal="100" workbookViewId="0">
      <selection activeCell="B59" sqref="B59"/>
    </sheetView>
  </sheetViews>
  <sheetFormatPr defaultColWidth="9.140625" defaultRowHeight="15" x14ac:dyDescent="0.2"/>
  <cols>
    <col min="1" max="16" width="9.140625" style="11"/>
    <col min="17" max="17" width="13" style="11" customWidth="1"/>
    <col min="18" max="16384" width="9.140625" style="11"/>
  </cols>
  <sheetData>
    <row r="4" spans="2:2" ht="26.25" x14ac:dyDescent="0.2">
      <c r="B4" s="5" t="s">
        <v>16</v>
      </c>
    </row>
    <row r="47" ht="67.5" customHeight="1" x14ac:dyDescent="0.2"/>
    <row r="50" spans="2:17" ht="30.75" customHeight="1" x14ac:dyDescent="0.2">
      <c r="B50" s="124" t="s">
        <v>52</v>
      </c>
      <c r="C50" s="124"/>
      <c r="D50" s="124"/>
      <c r="E50" s="124" t="s">
        <v>72</v>
      </c>
      <c r="F50" s="124"/>
      <c r="G50" s="124"/>
      <c r="H50" s="124"/>
      <c r="I50" s="124"/>
      <c r="J50" s="124"/>
      <c r="K50" s="124"/>
      <c r="L50" s="124"/>
      <c r="M50" s="124"/>
      <c r="N50" s="124"/>
      <c r="O50" s="124" t="s">
        <v>53</v>
      </c>
      <c r="P50" s="124"/>
      <c r="Q50" s="124"/>
    </row>
    <row r="51" spans="2:17" ht="45.75" customHeight="1" x14ac:dyDescent="0.2">
      <c r="B51" s="125" t="s">
        <v>76</v>
      </c>
      <c r="C51" s="125"/>
      <c r="D51" s="125"/>
      <c r="E51" s="126" t="s">
        <v>77</v>
      </c>
      <c r="F51" s="126"/>
      <c r="G51" s="126"/>
      <c r="H51" s="126"/>
      <c r="I51" s="126"/>
      <c r="J51" s="126"/>
      <c r="K51" s="126"/>
      <c r="L51" s="126"/>
      <c r="M51" s="126"/>
      <c r="N51" s="126"/>
      <c r="O51" s="127" t="s">
        <v>83</v>
      </c>
      <c r="P51" s="127"/>
      <c r="Q51" s="127"/>
    </row>
    <row r="53" spans="2:17" ht="15.75" x14ac:dyDescent="0.25">
      <c r="B53" s="84" t="s">
        <v>206</v>
      </c>
    </row>
    <row r="54" spans="2:17" ht="15.75" x14ac:dyDescent="0.25">
      <c r="B54" s="123" t="s">
        <v>205</v>
      </c>
      <c r="C54" s="123"/>
      <c r="D54" s="123"/>
      <c r="E54" s="123"/>
      <c r="F54" s="123"/>
      <c r="G54" s="123"/>
      <c r="H54" s="123"/>
    </row>
    <row r="55" spans="2:17" ht="15.75" x14ac:dyDescent="0.25">
      <c r="B55" s="85" t="s">
        <v>245</v>
      </c>
      <c r="C55" s="85"/>
      <c r="D55" s="85"/>
      <c r="E55" s="85"/>
      <c r="F55" s="85"/>
      <c r="G55" s="85"/>
      <c r="H55" s="85"/>
      <c r="I55" s="85"/>
      <c r="J55" s="85"/>
      <c r="K55" s="85"/>
      <c r="L55" s="85"/>
    </row>
  </sheetData>
  <mergeCells count="7">
    <mergeCell ref="B54:H54"/>
    <mergeCell ref="O50:Q50"/>
    <mergeCell ref="B50:D50"/>
    <mergeCell ref="E50:N50"/>
    <mergeCell ref="B51:D51"/>
    <mergeCell ref="E51:N51"/>
    <mergeCell ref="O51:Q51"/>
  </mergeCells>
  <hyperlinks>
    <hyperlink ref="B54:F54" r:id="rId1" display="* Using the Index of Multiple Deprivation" xr:uid="{6946204F-C9DF-482A-8CFF-C23713B4805A}"/>
    <hyperlink ref="B55" r:id="rId2" display="¶ For further information please see the National Cancer Registration Dataset in England, Data Resource Profile" xr:uid="{B7814607-C644-47C2-B6E0-CC2DAF6A1D31}"/>
    <hyperlink ref="B55:L55" r:id="rId3" display="¶ For further information please see the National Cancer Registration Dataset in England, Data Resource Profile" xr:uid="{DDD4CF99-5E24-480D-B86B-D875ED25EDC7}"/>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81293-7B94-40B7-8500-37860CFF7AF2}">
  <sheetPr codeName="Sheet20">
    <tabColor rgb="FF9966FF"/>
  </sheetPr>
  <dimension ref="A1:K23"/>
  <sheetViews>
    <sheetView zoomScaleNormal="100" workbookViewId="0">
      <selection activeCell="A24" sqref="A24"/>
    </sheetView>
  </sheetViews>
  <sheetFormatPr defaultColWidth="9.140625" defaultRowHeight="14.25" x14ac:dyDescent="0.2"/>
  <cols>
    <col min="1" max="1" width="71.85546875" style="18" customWidth="1"/>
    <col min="2" max="2" width="17.85546875" style="16" customWidth="1"/>
    <col min="3" max="3" width="23.28515625" style="16" customWidth="1"/>
    <col min="4" max="4" width="17" style="16" customWidth="1"/>
    <col min="5" max="5" width="14.28515625" style="16" customWidth="1"/>
    <col min="6" max="6" width="15.5703125" style="16" customWidth="1"/>
    <col min="7" max="7" width="13.42578125" style="16" customWidth="1"/>
    <col min="8" max="8" width="16.5703125" style="16" customWidth="1"/>
    <col min="9" max="9" width="17.140625" style="16" customWidth="1"/>
    <col min="10" max="10" width="17.7109375" style="16" customWidth="1"/>
    <col min="11" max="11" width="37.7109375" style="16" customWidth="1"/>
    <col min="12" max="16384" width="9.140625" style="16"/>
  </cols>
  <sheetData>
    <row r="1" spans="1:11" ht="30.75" thickBot="1" x14ac:dyDescent="0.25">
      <c r="A1" s="17" t="s">
        <v>241</v>
      </c>
      <c r="B1" s="50" t="s">
        <v>84</v>
      </c>
      <c r="C1" s="14" t="s">
        <v>64</v>
      </c>
      <c r="D1" s="14" t="s">
        <v>65</v>
      </c>
      <c r="E1" s="14" t="s">
        <v>66</v>
      </c>
      <c r="F1" s="14" t="s">
        <v>67</v>
      </c>
      <c r="G1" s="14" t="s">
        <v>68</v>
      </c>
      <c r="H1" s="14" t="s">
        <v>69</v>
      </c>
      <c r="I1" s="14" t="s">
        <v>61</v>
      </c>
      <c r="J1" s="14" t="s">
        <v>62</v>
      </c>
      <c r="K1" s="15"/>
    </row>
    <row r="2" spans="1:11" ht="28.5" customHeight="1" x14ac:dyDescent="0.2">
      <c r="A2" s="58" t="s">
        <v>90</v>
      </c>
      <c r="B2" s="69">
        <v>34</v>
      </c>
      <c r="C2" s="70">
        <v>3.0599780082702601</v>
      </c>
      <c r="D2" s="71">
        <v>6.3</v>
      </c>
      <c r="E2" s="70">
        <v>0</v>
      </c>
      <c r="F2" s="70">
        <v>12.796383857727051</v>
      </c>
      <c r="G2" s="70">
        <v>0</v>
      </c>
      <c r="H2" s="72">
        <v>19.366371154785156</v>
      </c>
      <c r="I2" s="37" t="s">
        <v>5</v>
      </c>
      <c r="J2" s="38" t="s">
        <v>5</v>
      </c>
      <c r="K2" s="129" t="s">
        <v>251</v>
      </c>
    </row>
    <row r="3" spans="1:11" ht="28.5" customHeight="1" x14ac:dyDescent="0.2">
      <c r="A3" s="57" t="s">
        <v>102</v>
      </c>
      <c r="B3" s="73">
        <v>60</v>
      </c>
      <c r="C3" s="74">
        <v>6.5394406318664497</v>
      </c>
      <c r="D3" s="75">
        <v>6.3</v>
      </c>
      <c r="E3" s="74">
        <v>0</v>
      </c>
      <c r="F3" s="74">
        <v>11.010689735412598</v>
      </c>
      <c r="G3" s="74">
        <v>0</v>
      </c>
      <c r="H3" s="74">
        <v>15.461099624633789</v>
      </c>
      <c r="I3" s="37" t="s">
        <v>5</v>
      </c>
      <c r="J3" s="38" t="s">
        <v>5</v>
      </c>
      <c r="K3" s="129"/>
    </row>
    <row r="4" spans="1:11" ht="28.5" customHeight="1" x14ac:dyDescent="0.2">
      <c r="A4" s="57" t="s">
        <v>86</v>
      </c>
      <c r="B4" s="73">
        <v>66</v>
      </c>
      <c r="C4" s="74">
        <v>3.4374511241912802</v>
      </c>
      <c r="D4" s="75">
        <v>6.3</v>
      </c>
      <c r="E4" s="74">
        <v>0</v>
      </c>
      <c r="F4" s="74">
        <v>10.591865539550781</v>
      </c>
      <c r="G4" s="74">
        <v>0</v>
      </c>
      <c r="H4" s="74">
        <v>14.940335273742676</v>
      </c>
      <c r="I4" s="37" t="s">
        <v>5</v>
      </c>
      <c r="J4" s="38" t="s">
        <v>5</v>
      </c>
    </row>
    <row r="5" spans="1:11" ht="28.5" customHeight="1" x14ac:dyDescent="0.2">
      <c r="A5" s="57" t="s">
        <v>225</v>
      </c>
      <c r="B5" s="73">
        <v>179</v>
      </c>
      <c r="C5" s="74">
        <v>4.76277732849121</v>
      </c>
      <c r="D5" s="75">
        <v>6.3</v>
      </c>
      <c r="E5" s="74">
        <v>2.0040609836578369</v>
      </c>
      <c r="F5" s="74">
        <v>8.6386785507202148</v>
      </c>
      <c r="G5" s="74">
        <v>0.64856749773025513</v>
      </c>
      <c r="H5" s="74">
        <v>10.980545997619629</v>
      </c>
      <c r="I5" s="37" t="s">
        <v>5</v>
      </c>
      <c r="J5" s="38" t="s">
        <v>5</v>
      </c>
    </row>
    <row r="6" spans="1:11" ht="28.5" customHeight="1" x14ac:dyDescent="0.2">
      <c r="A6" s="57" t="s">
        <v>226</v>
      </c>
      <c r="B6" s="73">
        <v>71</v>
      </c>
      <c r="C6" s="74">
        <v>4.8784337043762198</v>
      </c>
      <c r="D6" s="75">
        <v>6.3</v>
      </c>
      <c r="E6" s="74">
        <v>8.9198417961597443E-2</v>
      </c>
      <c r="F6" s="74">
        <v>10.554036140441895</v>
      </c>
      <c r="G6" s="74">
        <v>0</v>
      </c>
      <c r="H6" s="74">
        <v>14.608762741088867</v>
      </c>
      <c r="I6" s="37" t="s">
        <v>5</v>
      </c>
      <c r="J6" s="38" t="s">
        <v>5</v>
      </c>
    </row>
    <row r="7" spans="1:11" ht="28.5" customHeight="1" x14ac:dyDescent="0.2">
      <c r="A7" s="57" t="s">
        <v>113</v>
      </c>
      <c r="B7" s="73">
        <v>23</v>
      </c>
      <c r="C7" s="74">
        <v>13.860058784484799</v>
      </c>
      <c r="D7" s="75">
        <v>6.3</v>
      </c>
      <c r="E7" s="74">
        <v>0</v>
      </c>
      <c r="F7" s="74">
        <v>14.290472984313965</v>
      </c>
      <c r="G7" s="74">
        <v>0</v>
      </c>
      <c r="H7" s="74">
        <v>22.153573989868164</v>
      </c>
      <c r="I7" s="37" t="s">
        <v>5</v>
      </c>
      <c r="J7" s="38" t="s">
        <v>5</v>
      </c>
    </row>
    <row r="8" spans="1:11" ht="28.5" customHeight="1" x14ac:dyDescent="0.2">
      <c r="A8" s="57" t="s">
        <v>87</v>
      </c>
      <c r="B8" s="73">
        <v>64</v>
      </c>
      <c r="C8" s="74">
        <v>8.5735054016113192</v>
      </c>
      <c r="D8" s="75">
        <v>6.3</v>
      </c>
      <c r="E8" s="74">
        <v>0</v>
      </c>
      <c r="F8" s="74">
        <v>10.748295783996582</v>
      </c>
      <c r="G8" s="74">
        <v>0</v>
      </c>
      <c r="H8" s="74">
        <v>15.175726890563965</v>
      </c>
      <c r="I8" s="37" t="s">
        <v>5</v>
      </c>
      <c r="J8" s="38" t="s">
        <v>5</v>
      </c>
    </row>
    <row r="9" spans="1:11" ht="28.5" customHeight="1" x14ac:dyDescent="0.2">
      <c r="A9" s="57" t="s">
        <v>88</v>
      </c>
      <c r="B9" s="73">
        <v>39</v>
      </c>
      <c r="C9" s="74">
        <v>3.1274762153625399</v>
      </c>
      <c r="D9" s="75">
        <v>6.3</v>
      </c>
      <c r="E9" s="74">
        <v>0</v>
      </c>
      <c r="F9" s="74">
        <v>12.294233322143555</v>
      </c>
      <c r="G9" s="74">
        <v>0</v>
      </c>
      <c r="H9" s="74">
        <v>17.906505584716797</v>
      </c>
      <c r="I9" s="37" t="s">
        <v>5</v>
      </c>
      <c r="J9" s="38" t="s">
        <v>5</v>
      </c>
    </row>
    <row r="10" spans="1:11" ht="28.5" customHeight="1" x14ac:dyDescent="0.2">
      <c r="A10" s="57" t="s">
        <v>228</v>
      </c>
      <c r="B10" s="73">
        <v>38</v>
      </c>
      <c r="C10" s="74">
        <v>3.8735435009002601</v>
      </c>
      <c r="D10" s="75">
        <v>6.3</v>
      </c>
      <c r="E10" s="74">
        <v>0</v>
      </c>
      <c r="F10" s="74">
        <v>12.430367469787598</v>
      </c>
      <c r="G10" s="74">
        <v>0</v>
      </c>
      <c r="H10" s="74">
        <v>18.22987174987793</v>
      </c>
      <c r="I10" s="37" t="s">
        <v>5</v>
      </c>
      <c r="J10" s="38" t="s">
        <v>5</v>
      </c>
    </row>
    <row r="11" spans="1:11" ht="28.5" customHeight="1" x14ac:dyDescent="0.2">
      <c r="A11" s="57" t="s">
        <v>159</v>
      </c>
      <c r="B11" s="73">
        <v>8</v>
      </c>
      <c r="C11" s="74">
        <v>19.498374938964801</v>
      </c>
      <c r="D11" s="75">
        <v>6.3</v>
      </c>
      <c r="E11" s="74">
        <v>0</v>
      </c>
      <c r="F11" s="74">
        <v>21.126560211181641</v>
      </c>
      <c r="G11" s="74">
        <v>0</v>
      </c>
      <c r="H11" s="74">
        <v>36.524066925048828</v>
      </c>
      <c r="I11" s="37" t="s">
        <v>239</v>
      </c>
      <c r="J11" s="38" t="s">
        <v>239</v>
      </c>
    </row>
    <row r="12" spans="1:11" ht="28.5" customHeight="1" x14ac:dyDescent="0.2">
      <c r="A12" s="57" t="s">
        <v>89</v>
      </c>
      <c r="B12" s="73">
        <v>33</v>
      </c>
      <c r="C12" s="74">
        <v>5.1435213088989196</v>
      </c>
      <c r="D12" s="75">
        <v>6.3</v>
      </c>
      <c r="E12" s="74">
        <v>0</v>
      </c>
      <c r="F12" s="74">
        <v>12.806116104125977</v>
      </c>
      <c r="G12" s="74">
        <v>0</v>
      </c>
      <c r="H12" s="74">
        <v>19.549310684204102</v>
      </c>
      <c r="I12" s="37" t="s">
        <v>5</v>
      </c>
      <c r="J12" s="38" t="s">
        <v>5</v>
      </c>
    </row>
    <row r="13" spans="1:11" ht="28.5" customHeight="1" x14ac:dyDescent="0.2">
      <c r="A13" s="57" t="s">
        <v>115</v>
      </c>
      <c r="B13" s="73">
        <v>13</v>
      </c>
      <c r="C13" s="74">
        <v>6.5727124214172301</v>
      </c>
      <c r="D13" s="75">
        <v>6.3</v>
      </c>
      <c r="E13" s="74">
        <v>0</v>
      </c>
      <c r="F13" s="74">
        <v>16.733552932739258</v>
      </c>
      <c r="G13" s="74">
        <v>0</v>
      </c>
      <c r="H13" s="74">
        <v>29.485744476318359</v>
      </c>
      <c r="I13" s="37" t="s">
        <v>5</v>
      </c>
      <c r="J13" s="38" t="s">
        <v>5</v>
      </c>
    </row>
    <row r="14" spans="1:11" ht="28.5" customHeight="1" x14ac:dyDescent="0.2">
      <c r="A14" s="57" t="s">
        <v>96</v>
      </c>
      <c r="B14" s="73">
        <v>5</v>
      </c>
      <c r="C14" s="74">
        <v>0</v>
      </c>
      <c r="D14" s="75">
        <v>6.3</v>
      </c>
      <c r="E14" s="74">
        <v>0</v>
      </c>
      <c r="F14" s="74">
        <v>20.678255081176758</v>
      </c>
      <c r="G14" s="74">
        <v>0</v>
      </c>
      <c r="H14" s="74">
        <v>46.120677947998047</v>
      </c>
      <c r="I14" s="37" t="s">
        <v>239</v>
      </c>
      <c r="J14" s="38" t="s">
        <v>239</v>
      </c>
    </row>
    <row r="15" spans="1:11" ht="28.5" customHeight="1" x14ac:dyDescent="0.2">
      <c r="A15" s="57" t="s">
        <v>171</v>
      </c>
      <c r="B15" s="73">
        <v>53</v>
      </c>
      <c r="C15" s="74">
        <v>3.9872784614562899</v>
      </c>
      <c r="D15" s="75">
        <v>6.3</v>
      </c>
      <c r="E15" s="74">
        <v>0</v>
      </c>
      <c r="F15" s="74">
        <v>11.21116828918457</v>
      </c>
      <c r="G15" s="74">
        <v>0</v>
      </c>
      <c r="H15" s="74">
        <v>16.274700164794922</v>
      </c>
      <c r="I15" s="37" t="s">
        <v>5</v>
      </c>
      <c r="J15" s="38" t="s">
        <v>5</v>
      </c>
    </row>
    <row r="16" spans="1:11" ht="28.5" customHeight="1" x14ac:dyDescent="0.2">
      <c r="A16" s="57" t="s">
        <v>227</v>
      </c>
      <c r="B16" s="73">
        <v>134</v>
      </c>
      <c r="C16" s="74">
        <v>5.7792539596557599</v>
      </c>
      <c r="D16" s="75">
        <v>6.3</v>
      </c>
      <c r="E16" s="74">
        <v>1.5266978740692139</v>
      </c>
      <c r="F16" s="74">
        <v>9.1253824234008789</v>
      </c>
      <c r="G16" s="74">
        <v>6.0982432216405869E-2</v>
      </c>
      <c r="H16" s="74">
        <v>11.876531600952148</v>
      </c>
      <c r="I16" s="37" t="s">
        <v>5</v>
      </c>
      <c r="J16" s="38" t="s">
        <v>5</v>
      </c>
    </row>
    <row r="17" spans="1:10" ht="28.5" customHeight="1" x14ac:dyDescent="0.2">
      <c r="A17" s="57" t="s">
        <v>104</v>
      </c>
      <c r="B17" s="73">
        <v>13</v>
      </c>
      <c r="C17" s="74">
        <v>10.2166490554809</v>
      </c>
      <c r="D17" s="75">
        <v>6.3</v>
      </c>
      <c r="E17" s="74">
        <v>0</v>
      </c>
      <c r="F17" s="74">
        <v>16.733552932739258</v>
      </c>
      <c r="G17" s="74">
        <v>0</v>
      </c>
      <c r="H17" s="74">
        <v>29.485744476318359</v>
      </c>
      <c r="I17" s="37" t="s">
        <v>5</v>
      </c>
      <c r="J17" s="38" t="s">
        <v>5</v>
      </c>
    </row>
    <row r="18" spans="1:10" ht="28.5" customHeight="1" thickBot="1" x14ac:dyDescent="0.25">
      <c r="A18" s="59" t="s">
        <v>198</v>
      </c>
      <c r="B18" s="76">
        <v>70</v>
      </c>
      <c r="C18" s="77">
        <v>3.6722142696380602</v>
      </c>
      <c r="D18" s="120">
        <v>6.3</v>
      </c>
      <c r="E18" s="77">
        <v>6.7527875304222107E-2</v>
      </c>
      <c r="F18" s="77">
        <v>10.580013275146484</v>
      </c>
      <c r="G18" s="77">
        <v>0</v>
      </c>
      <c r="H18" s="112">
        <v>14.633330345153809</v>
      </c>
      <c r="I18" s="78"/>
      <c r="J18" s="56" t="s">
        <v>5</v>
      </c>
    </row>
    <row r="19" spans="1:10" ht="8.25" customHeight="1" x14ac:dyDescent="0.2">
      <c r="A19" s="39"/>
      <c r="B19" s="40"/>
      <c r="C19" s="41"/>
      <c r="D19" s="41"/>
      <c r="E19" s="41"/>
      <c r="F19" s="41"/>
      <c r="G19" s="41"/>
      <c r="H19" s="41"/>
      <c r="I19" s="40"/>
      <c r="J19" s="40"/>
    </row>
    <row r="20" spans="1:10" s="15" customFormat="1" ht="38.25" customHeight="1" x14ac:dyDescent="0.2">
      <c r="A20" s="128" t="s">
        <v>250</v>
      </c>
      <c r="B20" s="128"/>
      <c r="C20" s="128"/>
      <c r="D20" s="128"/>
      <c r="E20" s="128"/>
    </row>
    <row r="21" spans="1:10" s="15" customFormat="1" ht="15" x14ac:dyDescent="0.2">
      <c r="A21" s="55"/>
    </row>
    <row r="22" spans="1:10" s="15" customFormat="1" x14ac:dyDescent="0.2">
      <c r="A22" s="39"/>
    </row>
    <row r="23" spans="1:10" s="15" customFormat="1" x14ac:dyDescent="0.2">
      <c r="A23" s="39"/>
    </row>
  </sheetData>
  <autoFilter ref="A1:J18" xr:uid="{25FD0FFB-9DDE-4B7C-97F3-C1841E252C81}">
    <sortState xmlns:xlrd2="http://schemas.microsoft.com/office/spreadsheetml/2017/richdata2" ref="A2:J18">
      <sortCondition ref="A1:A18"/>
    </sortState>
  </autoFilter>
  <mergeCells count="2">
    <mergeCell ref="A20:E20"/>
    <mergeCell ref="K2:K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48776-C9CB-43C9-9FA0-C67C1168AE83}">
  <sheetPr codeName="Sheet21">
    <tabColor rgb="FFCC99FF"/>
  </sheetPr>
  <dimension ref="A1:M37"/>
  <sheetViews>
    <sheetView zoomScaleNormal="100" workbookViewId="0">
      <selection activeCell="B37" sqref="B37"/>
    </sheetView>
  </sheetViews>
  <sheetFormatPr defaultColWidth="9.140625" defaultRowHeight="14.25" x14ac:dyDescent="0.2"/>
  <cols>
    <col min="1" max="1" width="5" style="6" customWidth="1"/>
    <col min="2" max="2" width="39.85546875" style="6" customWidth="1"/>
    <col min="3" max="3" width="46.5703125" style="6" customWidth="1"/>
    <col min="4" max="4" width="5.85546875" style="6" customWidth="1"/>
    <col min="5" max="5" width="15.5703125" style="6" customWidth="1"/>
    <col min="6" max="6" width="12" style="6" customWidth="1"/>
    <col min="7" max="7" width="15" style="6" customWidth="1"/>
    <col min="8" max="16384" width="9.140625" style="6"/>
  </cols>
  <sheetData>
    <row r="1" spans="1:13" s="4" customFormat="1" ht="9" customHeight="1" x14ac:dyDescent="0.25">
      <c r="A1" s="6"/>
      <c r="B1" s="19"/>
      <c r="C1" s="35"/>
      <c r="D1" s="35"/>
    </row>
    <row r="2" spans="1:13" s="4" customFormat="1" ht="40.5" customHeight="1" x14ac:dyDescent="0.25">
      <c r="B2" s="130" t="s">
        <v>211</v>
      </c>
      <c r="C2" s="130"/>
      <c r="D2" s="64"/>
    </row>
    <row r="3" spans="1:13" s="4" customFormat="1" ht="15" customHeight="1" x14ac:dyDescent="0.25">
      <c r="A3" s="6"/>
      <c r="B3" s="130"/>
      <c r="C3" s="130"/>
      <c r="D3" s="64"/>
      <c r="E3" s="63"/>
      <c r="F3" s="63"/>
      <c r="G3" s="63"/>
      <c r="H3" s="63"/>
      <c r="I3" s="63"/>
      <c r="J3" s="63"/>
    </row>
    <row r="4" spans="1:13" s="4" customFormat="1" ht="15" x14ac:dyDescent="0.25">
      <c r="A4" s="6"/>
      <c r="B4" s="62"/>
      <c r="C4" s="62"/>
      <c r="D4" s="62"/>
    </row>
    <row r="5" spans="1:13" s="4" customFormat="1" ht="15" x14ac:dyDescent="0.25">
      <c r="A5" s="61"/>
      <c r="B5" s="62">
        <v>1</v>
      </c>
    </row>
    <row r="10" spans="1:13" ht="45.75" customHeight="1" x14ac:dyDescent="0.2">
      <c r="B10" s="82" t="s">
        <v>221</v>
      </c>
      <c r="C10" s="81" t="str">
        <f>VLOOKUP($B$5,'ptc lookup'!$A$1:$K$133,3,FALSE)</f>
        <v>Alder Hey Children's NHS Foundation Trust</v>
      </c>
      <c r="D10" s="65"/>
    </row>
    <row r="11" spans="1:13" ht="15" x14ac:dyDescent="0.25">
      <c r="B11" s="79" t="s">
        <v>84</v>
      </c>
      <c r="C11" s="80">
        <f>VLOOKUP($B$5,'ALL Raw Data'!$A$1:$I$77,4,FALSE)</f>
        <v>34</v>
      </c>
      <c r="D11" s="66"/>
      <c r="K11" s="36"/>
    </row>
    <row r="12" spans="1:13" ht="16.5" customHeight="1" x14ac:dyDescent="0.25">
      <c r="B12" s="68" t="s">
        <v>12</v>
      </c>
      <c r="C12" s="60">
        <f>VLOOKUP($B$5,'ALL Raw Data'!$A$1:$I$77,5,FALSE)</f>
        <v>3.0599780082702637</v>
      </c>
      <c r="D12" s="67"/>
      <c r="K12" s="36"/>
      <c r="L12" s="6">
        <v>2</v>
      </c>
      <c r="M12" s="6">
        <v>12</v>
      </c>
    </row>
    <row r="13" spans="1:13" ht="15" x14ac:dyDescent="0.25">
      <c r="K13" s="36"/>
    </row>
    <row r="14" spans="1:13" ht="15" x14ac:dyDescent="0.25">
      <c r="K14" s="36"/>
    </row>
    <row r="15" spans="1:13" ht="15" x14ac:dyDescent="0.25">
      <c r="K15" s="36"/>
    </row>
    <row r="16" spans="1:13" ht="15" x14ac:dyDescent="0.25">
      <c r="K16" s="36"/>
    </row>
    <row r="17" spans="2:3" x14ac:dyDescent="0.2">
      <c r="B17" s="117"/>
      <c r="C17" s="117"/>
    </row>
    <row r="18" spans="2:3" x14ac:dyDescent="0.2">
      <c r="B18" s="117"/>
      <c r="C18" s="117"/>
    </row>
    <row r="20" spans="2:3" x14ac:dyDescent="0.2">
      <c r="B20" s="117"/>
      <c r="C20" s="119"/>
    </row>
    <row r="25" spans="2:3" ht="15" x14ac:dyDescent="0.2">
      <c r="B25" s="118" t="s">
        <v>243</v>
      </c>
    </row>
    <row r="37" ht="44.25" customHeight="1" x14ac:dyDescent="0.2"/>
  </sheetData>
  <sheetProtection selectLockedCells="1" selectUnlockedCells="1"/>
  <mergeCells count="1">
    <mergeCell ref="B2:C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nchor moveWithCells="1">
                  <from>
                    <xdr:col>1</xdr:col>
                    <xdr:colOff>200025</xdr:colOff>
                    <xdr:row>3</xdr:row>
                    <xdr:rowOff>161925</xdr:rowOff>
                  </from>
                  <to>
                    <xdr:col>2</xdr:col>
                    <xdr:colOff>2781300</xdr:colOff>
                    <xdr:row>5</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975DE-00BE-409E-903F-7A05DC70B719}">
  <sheetPr codeName="Sheet4">
    <tabColor theme="7" tint="0.59999389629810485"/>
  </sheetPr>
  <dimension ref="B1:E57"/>
  <sheetViews>
    <sheetView workbookViewId="0">
      <selection activeCell="B69" sqref="B69"/>
    </sheetView>
  </sheetViews>
  <sheetFormatPr defaultRowHeight="14.25" x14ac:dyDescent="0.2"/>
  <cols>
    <col min="1" max="1" width="9.140625" style="6"/>
    <col min="2" max="2" width="48.85546875" style="94" customWidth="1"/>
    <col min="3" max="3" width="13.85546875" style="96" customWidth="1"/>
    <col min="4" max="4" width="61.85546875" style="97" customWidth="1"/>
    <col min="5" max="5" width="17.42578125" style="98" customWidth="1"/>
    <col min="6" max="16384" width="9.140625" style="6"/>
  </cols>
  <sheetData>
    <row r="1" spans="2:5" ht="6.75" customHeight="1" x14ac:dyDescent="0.2"/>
    <row r="3" spans="2:5" ht="27.75" customHeight="1" x14ac:dyDescent="0.25">
      <c r="B3" s="113" t="s">
        <v>222</v>
      </c>
    </row>
    <row r="4" spans="2:5" ht="14.25" customHeight="1" x14ac:dyDescent="0.25">
      <c r="B4" s="95"/>
    </row>
    <row r="5" spans="2:5" ht="171" customHeight="1" x14ac:dyDescent="0.2">
      <c r="B5" s="131" t="s">
        <v>244</v>
      </c>
      <c r="C5" s="132"/>
      <c r="D5" s="132"/>
      <c r="E5" s="132"/>
    </row>
    <row r="6" spans="2:5" ht="17.25" customHeight="1" x14ac:dyDescent="0.25">
      <c r="B6" s="95"/>
    </row>
    <row r="7" spans="2:5" ht="28.5" customHeight="1" x14ac:dyDescent="0.2">
      <c r="B7" s="65" t="s">
        <v>223</v>
      </c>
      <c r="C7" s="99" t="s">
        <v>13</v>
      </c>
      <c r="D7" s="83" t="s">
        <v>195</v>
      </c>
      <c r="E7" s="104" t="s">
        <v>91</v>
      </c>
    </row>
    <row r="8" spans="2:5" ht="25.5" customHeight="1" x14ac:dyDescent="0.2">
      <c r="B8" s="88" t="s">
        <v>90</v>
      </c>
      <c r="C8" s="100" t="s">
        <v>92</v>
      </c>
      <c r="D8" s="91" t="s">
        <v>90</v>
      </c>
      <c r="E8" s="105">
        <v>34</v>
      </c>
    </row>
    <row r="9" spans="2:5" ht="15.75" customHeight="1" x14ac:dyDescent="0.2">
      <c r="B9" s="133" t="s">
        <v>96</v>
      </c>
      <c r="C9" s="101" t="s">
        <v>93</v>
      </c>
      <c r="D9" s="90" t="s">
        <v>94</v>
      </c>
      <c r="E9" s="106">
        <v>2</v>
      </c>
    </row>
    <row r="10" spans="2:5" x14ac:dyDescent="0.2">
      <c r="B10" s="134"/>
      <c r="C10" s="101" t="s">
        <v>95</v>
      </c>
      <c r="D10" s="90" t="s">
        <v>96</v>
      </c>
      <c r="E10" s="106">
        <v>3</v>
      </c>
    </row>
    <row r="11" spans="2:5" ht="14.25" customHeight="1" x14ac:dyDescent="0.2">
      <c r="B11" s="136" t="s">
        <v>102</v>
      </c>
      <c r="C11" s="114" t="s">
        <v>101</v>
      </c>
      <c r="D11" s="115" t="s">
        <v>102</v>
      </c>
      <c r="E11" s="116">
        <v>45</v>
      </c>
    </row>
    <row r="12" spans="2:5" ht="14.25" customHeight="1" x14ac:dyDescent="0.2">
      <c r="B12" s="137"/>
      <c r="C12" s="101" t="s">
        <v>105</v>
      </c>
      <c r="D12" s="90" t="s">
        <v>106</v>
      </c>
      <c r="E12" s="106">
        <v>5</v>
      </c>
    </row>
    <row r="13" spans="2:5" x14ac:dyDescent="0.2">
      <c r="B13" s="137"/>
      <c r="C13" s="101" t="s">
        <v>103</v>
      </c>
      <c r="D13" s="90" t="s">
        <v>98</v>
      </c>
      <c r="E13" s="106">
        <v>3</v>
      </c>
    </row>
    <row r="14" spans="2:5" x14ac:dyDescent="0.2">
      <c r="B14" s="137"/>
      <c r="C14" s="101" t="s">
        <v>97</v>
      </c>
      <c r="D14" s="90" t="s">
        <v>197</v>
      </c>
      <c r="E14" s="108">
        <v>4</v>
      </c>
    </row>
    <row r="15" spans="2:5" x14ac:dyDescent="0.2">
      <c r="B15" s="138"/>
      <c r="C15" s="101" t="s">
        <v>196</v>
      </c>
      <c r="D15" s="90" t="s">
        <v>100</v>
      </c>
      <c r="E15" s="106">
        <v>3</v>
      </c>
    </row>
    <row r="16" spans="2:5" ht="25.5" customHeight="1" x14ac:dyDescent="0.2">
      <c r="B16" s="88" t="s">
        <v>104</v>
      </c>
      <c r="C16" s="100" t="s">
        <v>99</v>
      </c>
      <c r="D16" s="91" t="s">
        <v>104</v>
      </c>
      <c r="E16" s="105">
        <v>13</v>
      </c>
    </row>
    <row r="17" spans="2:5" ht="17.25" customHeight="1" x14ac:dyDescent="0.2">
      <c r="B17" s="134" t="s">
        <v>86</v>
      </c>
      <c r="C17" s="101" t="s">
        <v>107</v>
      </c>
      <c r="D17" s="90" t="s">
        <v>108</v>
      </c>
      <c r="E17" s="106">
        <v>5</v>
      </c>
    </row>
    <row r="18" spans="2:5" x14ac:dyDescent="0.2">
      <c r="B18" s="134"/>
      <c r="C18" s="101" t="s">
        <v>111</v>
      </c>
      <c r="D18" s="90" t="s">
        <v>86</v>
      </c>
      <c r="E18" s="106">
        <v>60</v>
      </c>
    </row>
    <row r="19" spans="2:5" x14ac:dyDescent="0.2">
      <c r="B19" s="135"/>
      <c r="C19" s="102" t="s">
        <v>109</v>
      </c>
      <c r="D19" s="92" t="s">
        <v>110</v>
      </c>
      <c r="E19" s="107">
        <v>1</v>
      </c>
    </row>
    <row r="20" spans="2:5" ht="25.5" customHeight="1" x14ac:dyDescent="0.2">
      <c r="B20" s="88" t="s">
        <v>113</v>
      </c>
      <c r="C20" s="100" t="s">
        <v>112</v>
      </c>
      <c r="D20" s="91" t="s">
        <v>113</v>
      </c>
      <c r="E20" s="105">
        <v>23</v>
      </c>
    </row>
    <row r="21" spans="2:5" ht="25.5" customHeight="1" x14ac:dyDescent="0.2">
      <c r="B21" s="88" t="s">
        <v>115</v>
      </c>
      <c r="C21" s="100" t="s">
        <v>114</v>
      </c>
      <c r="D21" s="91" t="s">
        <v>115</v>
      </c>
      <c r="E21" s="105">
        <v>13</v>
      </c>
    </row>
    <row r="22" spans="2:5" ht="25.5" customHeight="1" x14ac:dyDescent="0.2">
      <c r="B22" s="88" t="s">
        <v>117</v>
      </c>
      <c r="C22" s="100" t="s">
        <v>116</v>
      </c>
      <c r="D22" s="91" t="s">
        <v>117</v>
      </c>
      <c r="E22" s="105">
        <v>71</v>
      </c>
    </row>
    <row r="23" spans="2:5" x14ac:dyDescent="0.2">
      <c r="B23" s="133" t="s">
        <v>225</v>
      </c>
      <c r="C23" s="101" t="s">
        <v>120</v>
      </c>
      <c r="D23" s="90" t="s">
        <v>121</v>
      </c>
      <c r="E23" s="106">
        <v>2</v>
      </c>
    </row>
    <row r="24" spans="2:5" ht="14.25" customHeight="1" x14ac:dyDescent="0.2">
      <c r="B24" s="134"/>
      <c r="C24" s="101" t="s">
        <v>128</v>
      </c>
      <c r="D24" s="90" t="s">
        <v>129</v>
      </c>
      <c r="E24" s="106">
        <v>3</v>
      </c>
    </row>
    <row r="25" spans="2:5" x14ac:dyDescent="0.2">
      <c r="B25" s="134"/>
      <c r="C25" s="101" t="s">
        <v>134</v>
      </c>
      <c r="D25" s="90" t="s">
        <v>135</v>
      </c>
      <c r="E25" s="106">
        <v>111</v>
      </c>
    </row>
    <row r="26" spans="2:5" x14ac:dyDescent="0.2">
      <c r="B26" s="134"/>
      <c r="C26" s="101" t="s">
        <v>144</v>
      </c>
      <c r="D26" s="90" t="s">
        <v>145</v>
      </c>
      <c r="E26" s="106">
        <v>1</v>
      </c>
    </row>
    <row r="27" spans="2:5" x14ac:dyDescent="0.2">
      <c r="B27" s="134"/>
      <c r="C27" s="101" t="s">
        <v>122</v>
      </c>
      <c r="D27" s="90" t="s">
        <v>123</v>
      </c>
      <c r="E27" s="106">
        <v>1</v>
      </c>
    </row>
    <row r="28" spans="2:5" x14ac:dyDescent="0.2">
      <c r="B28" s="134"/>
      <c r="C28" s="101" t="s">
        <v>138</v>
      </c>
      <c r="D28" s="90" t="s">
        <v>139</v>
      </c>
      <c r="E28" s="106">
        <v>60</v>
      </c>
    </row>
    <row r="29" spans="2:5" x14ac:dyDescent="0.2">
      <c r="B29" s="135"/>
      <c r="C29" s="101" t="s">
        <v>132</v>
      </c>
      <c r="D29" s="90" t="s">
        <v>133</v>
      </c>
      <c r="E29" s="106">
        <v>1</v>
      </c>
    </row>
    <row r="30" spans="2:5" x14ac:dyDescent="0.2">
      <c r="B30" s="133" t="s">
        <v>227</v>
      </c>
      <c r="C30" s="103" t="s">
        <v>142</v>
      </c>
      <c r="D30" s="93" t="s">
        <v>143</v>
      </c>
      <c r="E30" s="109">
        <v>6</v>
      </c>
    </row>
    <row r="31" spans="2:5" x14ac:dyDescent="0.2">
      <c r="B31" s="134"/>
      <c r="C31" s="101" t="s">
        <v>126</v>
      </c>
      <c r="D31" s="90" t="s">
        <v>127</v>
      </c>
      <c r="E31" s="106">
        <v>4</v>
      </c>
    </row>
    <row r="32" spans="2:5" x14ac:dyDescent="0.2">
      <c r="B32" s="134"/>
      <c r="C32" s="101" t="s">
        <v>124</v>
      </c>
      <c r="D32" s="90" t="s">
        <v>125</v>
      </c>
      <c r="E32" s="106">
        <v>1</v>
      </c>
    </row>
    <row r="33" spans="2:5" x14ac:dyDescent="0.2">
      <c r="B33" s="134"/>
      <c r="C33" s="101" t="s">
        <v>140</v>
      </c>
      <c r="D33" s="90" t="s">
        <v>141</v>
      </c>
      <c r="E33" s="106">
        <v>1</v>
      </c>
    </row>
    <row r="34" spans="2:5" x14ac:dyDescent="0.2">
      <c r="B34" s="134"/>
      <c r="C34" s="101" t="s">
        <v>130</v>
      </c>
      <c r="D34" s="90" t="s">
        <v>131</v>
      </c>
      <c r="E34" s="106">
        <v>4</v>
      </c>
    </row>
    <row r="35" spans="2:5" x14ac:dyDescent="0.2">
      <c r="B35" s="134"/>
      <c r="C35" s="101" t="s">
        <v>136</v>
      </c>
      <c r="D35" s="90" t="s">
        <v>137</v>
      </c>
      <c r="E35" s="106">
        <v>116</v>
      </c>
    </row>
    <row r="36" spans="2:5" x14ac:dyDescent="0.2">
      <c r="B36" s="135"/>
      <c r="C36" s="101" t="s">
        <v>146</v>
      </c>
      <c r="D36" s="90" t="s">
        <v>147</v>
      </c>
      <c r="E36" s="106">
        <v>2</v>
      </c>
    </row>
    <row r="37" spans="2:5" x14ac:dyDescent="0.2">
      <c r="B37" s="133" t="s">
        <v>87</v>
      </c>
      <c r="C37" s="103" t="s">
        <v>148</v>
      </c>
      <c r="D37" s="93" t="s">
        <v>149</v>
      </c>
      <c r="E37" s="109">
        <v>5</v>
      </c>
    </row>
    <row r="38" spans="2:5" x14ac:dyDescent="0.2">
      <c r="B38" s="134"/>
      <c r="C38" s="101" t="s">
        <v>150</v>
      </c>
      <c r="D38" s="90" t="s">
        <v>87</v>
      </c>
      <c r="E38" s="106">
        <v>32</v>
      </c>
    </row>
    <row r="39" spans="2:5" x14ac:dyDescent="0.2">
      <c r="B39" s="135"/>
      <c r="C39" s="101" t="s">
        <v>118</v>
      </c>
      <c r="D39" s="90" t="s">
        <v>119</v>
      </c>
      <c r="E39" s="106">
        <v>27</v>
      </c>
    </row>
    <row r="40" spans="2:5" x14ac:dyDescent="0.2">
      <c r="B40" s="133" t="s">
        <v>88</v>
      </c>
      <c r="C40" s="103" t="s">
        <v>153</v>
      </c>
      <c r="D40" s="93" t="s">
        <v>154</v>
      </c>
      <c r="E40" s="109">
        <v>6</v>
      </c>
    </row>
    <row r="41" spans="2:5" x14ac:dyDescent="0.2">
      <c r="B41" s="134"/>
      <c r="C41" s="101" t="s">
        <v>151</v>
      </c>
      <c r="D41" s="90" t="s">
        <v>152</v>
      </c>
      <c r="E41" s="106">
        <v>4</v>
      </c>
    </row>
    <row r="42" spans="2:5" x14ac:dyDescent="0.2">
      <c r="B42" s="135"/>
      <c r="C42" s="101" t="s">
        <v>155</v>
      </c>
      <c r="D42" s="90" t="s">
        <v>88</v>
      </c>
      <c r="E42" s="106">
        <v>29</v>
      </c>
    </row>
    <row r="43" spans="2:5" ht="25.5" customHeight="1" x14ac:dyDescent="0.2">
      <c r="B43" s="89" t="s">
        <v>228</v>
      </c>
      <c r="C43" s="103" t="s">
        <v>156</v>
      </c>
      <c r="D43" s="93" t="s">
        <v>157</v>
      </c>
      <c r="E43" s="109">
        <v>38</v>
      </c>
    </row>
    <row r="44" spans="2:5" ht="25.5" customHeight="1" x14ac:dyDescent="0.2">
      <c r="B44" s="89" t="s">
        <v>159</v>
      </c>
      <c r="C44" s="103" t="s">
        <v>158</v>
      </c>
      <c r="D44" s="93" t="s">
        <v>159</v>
      </c>
      <c r="E44" s="109">
        <v>8</v>
      </c>
    </row>
    <row r="45" spans="2:5" ht="14.25" customHeight="1" x14ac:dyDescent="0.2">
      <c r="B45" s="133" t="s">
        <v>167</v>
      </c>
      <c r="C45" s="103" t="s">
        <v>164</v>
      </c>
      <c r="D45" s="93" t="s">
        <v>165</v>
      </c>
      <c r="E45" s="109">
        <v>1</v>
      </c>
    </row>
    <row r="46" spans="2:5" x14ac:dyDescent="0.2">
      <c r="B46" s="134"/>
      <c r="C46" s="101" t="s">
        <v>162</v>
      </c>
      <c r="D46" s="90" t="s">
        <v>163</v>
      </c>
      <c r="E46" s="106">
        <v>2</v>
      </c>
    </row>
    <row r="47" spans="2:5" x14ac:dyDescent="0.2">
      <c r="B47" s="134"/>
      <c r="C47" s="101" t="s">
        <v>168</v>
      </c>
      <c r="D47" s="90" t="s">
        <v>169</v>
      </c>
      <c r="E47" s="106">
        <v>10</v>
      </c>
    </row>
    <row r="48" spans="2:5" x14ac:dyDescent="0.2">
      <c r="B48" s="134"/>
      <c r="C48" s="101" t="s">
        <v>166</v>
      </c>
      <c r="D48" s="90" t="s">
        <v>167</v>
      </c>
      <c r="E48" s="106">
        <v>14</v>
      </c>
    </row>
    <row r="49" spans="2:5" x14ac:dyDescent="0.2">
      <c r="B49" s="135"/>
      <c r="C49" s="101" t="s">
        <v>160</v>
      </c>
      <c r="D49" s="90" t="s">
        <v>161</v>
      </c>
      <c r="E49" s="106">
        <v>6</v>
      </c>
    </row>
    <row r="50" spans="2:5" ht="27.75" customHeight="1" x14ac:dyDescent="0.2">
      <c r="B50" s="88" t="s">
        <v>171</v>
      </c>
      <c r="C50" s="100" t="s">
        <v>170</v>
      </c>
      <c r="D50" s="91" t="s">
        <v>171</v>
      </c>
      <c r="E50" s="105">
        <v>53</v>
      </c>
    </row>
    <row r="51" spans="2:5" ht="14.25" customHeight="1" x14ac:dyDescent="0.2">
      <c r="B51" s="133" t="s">
        <v>198</v>
      </c>
      <c r="C51" s="101" t="s">
        <v>178</v>
      </c>
      <c r="D51" s="90" t="s">
        <v>179</v>
      </c>
      <c r="E51" s="106">
        <v>5</v>
      </c>
    </row>
    <row r="52" spans="2:5" x14ac:dyDescent="0.2">
      <c r="B52" s="134"/>
      <c r="C52" s="101" t="s">
        <v>182</v>
      </c>
      <c r="D52" s="90" t="s">
        <v>183</v>
      </c>
      <c r="E52" s="106">
        <v>2</v>
      </c>
    </row>
    <row r="53" spans="2:5" x14ac:dyDescent="0.2">
      <c r="B53" s="134"/>
      <c r="C53" s="101" t="s">
        <v>176</v>
      </c>
      <c r="D53" s="90" t="s">
        <v>177</v>
      </c>
      <c r="E53" s="106">
        <v>10</v>
      </c>
    </row>
    <row r="54" spans="2:5" x14ac:dyDescent="0.2">
      <c r="B54" s="134"/>
      <c r="C54" s="101" t="s">
        <v>180</v>
      </c>
      <c r="D54" s="90" t="s">
        <v>181</v>
      </c>
      <c r="E54" s="106">
        <v>10</v>
      </c>
    </row>
    <row r="55" spans="2:5" x14ac:dyDescent="0.2">
      <c r="B55" s="134"/>
      <c r="C55" s="101" t="s">
        <v>174</v>
      </c>
      <c r="D55" s="90" t="s">
        <v>175</v>
      </c>
      <c r="E55" s="106">
        <v>37</v>
      </c>
    </row>
    <row r="56" spans="2:5" x14ac:dyDescent="0.2">
      <c r="B56" s="134"/>
      <c r="C56" s="101" t="s">
        <v>184</v>
      </c>
      <c r="D56" s="90" t="s">
        <v>185</v>
      </c>
      <c r="E56" s="106">
        <v>5</v>
      </c>
    </row>
    <row r="57" spans="2:5" x14ac:dyDescent="0.2">
      <c r="B57" s="134"/>
      <c r="C57" s="101" t="s">
        <v>172</v>
      </c>
      <c r="D57" s="90" t="s">
        <v>173</v>
      </c>
      <c r="E57" s="106">
        <v>1</v>
      </c>
    </row>
  </sheetData>
  <sortState xmlns:xlrd2="http://schemas.microsoft.com/office/spreadsheetml/2017/richdata2" ref="D51:F57">
    <sortCondition ref="D51"/>
  </sortState>
  <mergeCells count="10">
    <mergeCell ref="B5:E5"/>
    <mergeCell ref="B9:B10"/>
    <mergeCell ref="B40:B42"/>
    <mergeCell ref="B45:B49"/>
    <mergeCell ref="B51:B57"/>
    <mergeCell ref="B37:B39"/>
    <mergeCell ref="B11:B15"/>
    <mergeCell ref="B30:B36"/>
    <mergeCell ref="B23:B29"/>
    <mergeCell ref="B17:B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5061-DECA-49A1-BE65-1F822EDA36D9}">
  <sheetPr codeName="Sheet11">
    <tabColor rgb="FFFFCCCC"/>
  </sheetPr>
  <dimension ref="B1:O42"/>
  <sheetViews>
    <sheetView showRowColHeaders="0" workbookViewId="0">
      <selection activeCell="B45" sqref="B45"/>
    </sheetView>
  </sheetViews>
  <sheetFormatPr defaultColWidth="9.140625" defaultRowHeight="15.75" x14ac:dyDescent="0.25"/>
  <cols>
    <col min="1" max="2" width="9.140625" style="1"/>
    <col min="3" max="3" width="9.140625" style="24"/>
    <col min="4" max="16384" width="9.140625" style="1"/>
  </cols>
  <sheetData>
    <row r="1" spans="2:15" ht="15" x14ac:dyDescent="0.25">
      <c r="C1" s="1"/>
    </row>
    <row r="2" spans="2:15" ht="15" x14ac:dyDescent="0.25">
      <c r="C2" s="1"/>
    </row>
    <row r="3" spans="2:15" ht="18" x14ac:dyDescent="0.25">
      <c r="B3" s="7" t="s">
        <v>22</v>
      </c>
      <c r="C3" s="1"/>
    </row>
    <row r="4" spans="2:15" ht="18" x14ac:dyDescent="0.25">
      <c r="B4" s="20"/>
      <c r="C4" s="1"/>
    </row>
    <row r="5" spans="2:15" ht="52.5" customHeight="1" x14ac:dyDescent="0.25">
      <c r="B5" s="139" t="s">
        <v>59</v>
      </c>
      <c r="C5" s="139"/>
      <c r="D5" s="139"/>
      <c r="E5" s="139"/>
      <c r="F5" s="139"/>
      <c r="G5" s="139"/>
      <c r="H5" s="139"/>
      <c r="I5" s="139"/>
      <c r="J5" s="139"/>
      <c r="K5" s="139"/>
      <c r="L5" s="139"/>
      <c r="M5" s="139"/>
      <c r="N5" s="139"/>
      <c r="O5" s="139"/>
    </row>
    <row r="6" spans="2:15" ht="15" x14ac:dyDescent="0.25">
      <c r="C6" s="1"/>
    </row>
    <row r="7" spans="2:15" x14ac:dyDescent="0.25">
      <c r="B7" s="23" t="s">
        <v>23</v>
      </c>
      <c r="C7" s="21"/>
      <c r="D7" s="19"/>
    </row>
    <row r="8" spans="2:15" x14ac:dyDescent="0.25">
      <c r="B8" s="23" t="s">
        <v>24</v>
      </c>
      <c r="C8" s="21"/>
      <c r="D8" s="19"/>
    </row>
    <row r="9" spans="2:15" x14ac:dyDescent="0.25">
      <c r="B9" s="23" t="s">
        <v>25</v>
      </c>
      <c r="C9" s="21"/>
      <c r="D9" s="19"/>
    </row>
    <row r="10" spans="2:15" x14ac:dyDescent="0.25">
      <c r="B10" s="23" t="s">
        <v>26</v>
      </c>
      <c r="C10" s="21"/>
      <c r="D10" s="19"/>
    </row>
    <row r="11" spans="2:15" x14ac:dyDescent="0.25">
      <c r="B11" s="23" t="s">
        <v>27</v>
      </c>
      <c r="C11" s="21"/>
      <c r="D11" s="19"/>
    </row>
    <row r="12" spans="2:15" x14ac:dyDescent="0.25">
      <c r="B12" s="23" t="s">
        <v>28</v>
      </c>
      <c r="C12" s="21"/>
      <c r="D12" s="19"/>
    </row>
    <row r="13" spans="2:15" x14ac:dyDescent="0.25">
      <c r="B13" s="23" t="s">
        <v>29</v>
      </c>
      <c r="C13" s="21"/>
      <c r="D13" s="19"/>
    </row>
    <row r="14" spans="2:15" x14ac:dyDescent="0.25">
      <c r="B14" s="23" t="s">
        <v>30</v>
      </c>
      <c r="C14" s="21"/>
      <c r="D14" s="19"/>
    </row>
    <row r="15" spans="2:15" x14ac:dyDescent="0.25">
      <c r="B15" s="23" t="s">
        <v>31</v>
      </c>
      <c r="C15" s="21"/>
      <c r="D15" s="19"/>
    </row>
    <row r="16" spans="2:15" x14ac:dyDescent="0.25">
      <c r="B16" s="23" t="s">
        <v>32</v>
      </c>
      <c r="C16" s="21"/>
      <c r="D16" s="19"/>
      <c r="J16" s="43"/>
    </row>
    <row r="17" spans="2:9" x14ac:dyDescent="0.25">
      <c r="B17" s="23" t="s">
        <v>33</v>
      </c>
      <c r="C17" s="21"/>
      <c r="D17" s="19"/>
    </row>
    <row r="18" spans="2:9" x14ac:dyDescent="0.25">
      <c r="B18" s="23" t="s">
        <v>34</v>
      </c>
      <c r="C18" s="21"/>
      <c r="D18" s="19"/>
    </row>
    <row r="19" spans="2:9" x14ac:dyDescent="0.25">
      <c r="B19" s="23" t="s">
        <v>35</v>
      </c>
      <c r="C19" s="21"/>
      <c r="D19" s="19"/>
      <c r="H19" s="43"/>
    </row>
    <row r="20" spans="2:9" x14ac:dyDescent="0.25">
      <c r="B20" s="23" t="s">
        <v>36</v>
      </c>
      <c r="C20" s="21"/>
      <c r="D20" s="19"/>
    </row>
    <row r="21" spans="2:9" x14ac:dyDescent="0.25">
      <c r="B21" s="23" t="s">
        <v>37</v>
      </c>
      <c r="C21" s="21"/>
      <c r="D21" s="19"/>
    </row>
    <row r="22" spans="2:9" x14ac:dyDescent="0.25">
      <c r="B22" s="23" t="s">
        <v>38</v>
      </c>
      <c r="C22" s="21"/>
      <c r="D22" s="19"/>
      <c r="I22" s="43"/>
    </row>
    <row r="23" spans="2:9" x14ac:dyDescent="0.25">
      <c r="B23" s="23" t="s">
        <v>39</v>
      </c>
      <c r="C23" s="21"/>
      <c r="D23" s="19"/>
    </row>
    <row r="24" spans="2:9" x14ac:dyDescent="0.25">
      <c r="B24" s="23" t="s">
        <v>40</v>
      </c>
      <c r="C24" s="21"/>
      <c r="D24" s="19"/>
    </row>
    <row r="25" spans="2:9" x14ac:dyDescent="0.25">
      <c r="B25" s="23" t="s">
        <v>41</v>
      </c>
      <c r="C25" s="21"/>
      <c r="D25" s="19"/>
    </row>
    <row r="26" spans="2:9" x14ac:dyDescent="0.25">
      <c r="B26" s="23" t="s">
        <v>42</v>
      </c>
      <c r="C26" s="21"/>
      <c r="D26" s="19"/>
    </row>
    <row r="27" spans="2:9" x14ac:dyDescent="0.25">
      <c r="B27" s="23" t="s">
        <v>43</v>
      </c>
      <c r="C27" s="21"/>
      <c r="D27" s="19"/>
    </row>
    <row r="28" spans="2:9" x14ac:dyDescent="0.25">
      <c r="B28" s="23" t="s">
        <v>44</v>
      </c>
      <c r="C28" s="21"/>
      <c r="D28" s="19"/>
    </row>
    <row r="29" spans="2:9" x14ac:dyDescent="0.25">
      <c r="B29" s="23" t="s">
        <v>45</v>
      </c>
      <c r="C29" s="21"/>
      <c r="D29" s="19"/>
    </row>
    <row r="30" spans="2:9" x14ac:dyDescent="0.25">
      <c r="B30" s="23" t="s">
        <v>46</v>
      </c>
      <c r="C30" s="21"/>
      <c r="D30" s="19"/>
    </row>
    <row r="31" spans="2:9" x14ac:dyDescent="0.25">
      <c r="B31" s="23" t="s">
        <v>47</v>
      </c>
      <c r="C31" s="21"/>
      <c r="D31" s="19"/>
    </row>
    <row r="32" spans="2:9" x14ac:dyDescent="0.25">
      <c r="B32" s="23" t="s">
        <v>74</v>
      </c>
      <c r="C32" s="21"/>
      <c r="D32" s="19"/>
    </row>
    <row r="33" spans="2:4" x14ac:dyDescent="0.25">
      <c r="B33" s="23" t="s">
        <v>48</v>
      </c>
      <c r="C33" s="21"/>
      <c r="D33" s="19"/>
    </row>
    <row r="34" spans="2:4" x14ac:dyDescent="0.25">
      <c r="B34" s="23" t="s">
        <v>49</v>
      </c>
      <c r="C34" s="21"/>
      <c r="D34" s="19"/>
    </row>
    <row r="35" spans="2:4" x14ac:dyDescent="0.25">
      <c r="B35" s="23" t="s">
        <v>50</v>
      </c>
      <c r="C35" s="21"/>
      <c r="D35" s="19"/>
    </row>
    <row r="36" spans="2:4" x14ac:dyDescent="0.25">
      <c r="B36" s="23" t="s">
        <v>51</v>
      </c>
      <c r="C36" s="21"/>
      <c r="D36" s="19"/>
    </row>
    <row r="37" spans="2:4" x14ac:dyDescent="0.25">
      <c r="C37" s="21"/>
      <c r="D37" s="19"/>
    </row>
    <row r="38" spans="2:4" x14ac:dyDescent="0.25">
      <c r="B38" s="19" t="s">
        <v>212</v>
      </c>
      <c r="C38" s="21"/>
      <c r="D38" s="19"/>
    </row>
    <row r="39" spans="2:4" x14ac:dyDescent="0.25">
      <c r="C39" s="21"/>
      <c r="D39" s="19"/>
    </row>
    <row r="40" spans="2:4" x14ac:dyDescent="0.25">
      <c r="C40" s="21"/>
      <c r="D40" s="19"/>
    </row>
    <row r="41" spans="2:4" x14ac:dyDescent="0.25">
      <c r="C41" s="21"/>
      <c r="D41" s="19"/>
    </row>
    <row r="42" spans="2:4" x14ac:dyDescent="0.25">
      <c r="B42" s="22"/>
      <c r="D42" s="19"/>
    </row>
  </sheetData>
  <mergeCells count="1">
    <mergeCell ref="B5:O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B2F7E-7634-41D3-B2D9-375FAF343E77}">
  <sheetPr codeName="Sheet12">
    <tabColor rgb="FFFFCCCC"/>
  </sheetPr>
  <dimension ref="B1:V44"/>
  <sheetViews>
    <sheetView showRowColHeaders="0" workbookViewId="0">
      <selection activeCell="B44" sqref="B44"/>
    </sheetView>
  </sheetViews>
  <sheetFormatPr defaultColWidth="8.7109375" defaultRowHeight="15" x14ac:dyDescent="0.25"/>
  <cols>
    <col min="1" max="16384" width="8.7109375" style="2"/>
  </cols>
  <sheetData>
    <row r="1" spans="2:22" ht="26.25" x14ac:dyDescent="0.25">
      <c r="B1" s="5"/>
      <c r="C1" s="6"/>
      <c r="D1" s="6"/>
      <c r="E1" s="6"/>
      <c r="F1" s="6"/>
      <c r="G1" s="6"/>
      <c r="H1" s="6"/>
      <c r="I1" s="6"/>
      <c r="J1" s="6"/>
      <c r="K1" s="6"/>
      <c r="L1" s="6"/>
      <c r="M1" s="6"/>
      <c r="N1" s="6"/>
      <c r="O1" s="6"/>
      <c r="P1" s="6"/>
    </row>
    <row r="2" spans="2:22" ht="26.25" x14ac:dyDescent="0.25">
      <c r="B2" s="5"/>
      <c r="C2" s="6"/>
      <c r="D2" s="6"/>
      <c r="E2" s="6"/>
      <c r="F2" s="6"/>
      <c r="G2" s="6"/>
      <c r="H2" s="6"/>
      <c r="I2" s="6"/>
      <c r="J2" s="6"/>
      <c r="K2" s="6"/>
      <c r="L2" s="6"/>
      <c r="M2" s="6"/>
      <c r="N2" s="6"/>
      <c r="O2" s="6"/>
      <c r="P2" s="6"/>
    </row>
    <row r="3" spans="2:22" ht="26.25" x14ac:dyDescent="0.25">
      <c r="B3" s="5"/>
      <c r="C3" s="6"/>
      <c r="D3" s="6"/>
      <c r="E3" s="6"/>
      <c r="F3" s="6"/>
      <c r="G3" s="6"/>
      <c r="H3" s="6"/>
      <c r="I3" s="6"/>
      <c r="J3" s="6"/>
      <c r="K3" s="6"/>
      <c r="L3" s="6"/>
      <c r="M3" s="6"/>
      <c r="N3" s="6"/>
      <c r="O3" s="6"/>
      <c r="P3" s="6"/>
    </row>
    <row r="4" spans="2:22" ht="17.25" customHeight="1" x14ac:dyDescent="0.25">
      <c r="B4" s="12" t="s">
        <v>82</v>
      </c>
      <c r="C4" s="6"/>
      <c r="D4" s="6"/>
      <c r="E4" s="6"/>
      <c r="F4" s="6"/>
      <c r="G4" s="25"/>
      <c r="H4" s="6"/>
      <c r="I4" s="6"/>
      <c r="J4" s="6"/>
      <c r="K4" s="6"/>
      <c r="L4" s="6"/>
      <c r="M4" s="6"/>
      <c r="N4" s="6"/>
      <c r="O4" s="6"/>
      <c r="P4" s="6"/>
    </row>
    <row r="5" spans="2:22" ht="17.25" customHeight="1" x14ac:dyDescent="0.25">
      <c r="B5" s="12" t="s">
        <v>57</v>
      </c>
      <c r="C5" s="11"/>
      <c r="D5" s="6"/>
      <c r="E5" s="6"/>
      <c r="F5" s="6"/>
      <c r="G5" s="6"/>
      <c r="H5" s="11"/>
      <c r="I5" s="6"/>
      <c r="J5" s="6"/>
      <c r="K5" s="6"/>
      <c r="L5" s="6"/>
      <c r="M5" s="6"/>
      <c r="N5" s="6"/>
      <c r="O5" s="6"/>
      <c r="P5" s="6"/>
    </row>
    <row r="6" spans="2:22" ht="17.25" customHeight="1" x14ac:dyDescent="0.25">
      <c r="B6" s="12" t="s">
        <v>202</v>
      </c>
      <c r="C6" s="11"/>
      <c r="D6" s="6"/>
      <c r="E6" s="6"/>
      <c r="F6" s="6"/>
      <c r="G6" s="6"/>
      <c r="H6" s="11"/>
      <c r="I6" s="6"/>
      <c r="J6" s="6"/>
      <c r="K6" s="6"/>
      <c r="L6" s="6"/>
      <c r="M6" s="6"/>
      <c r="N6" s="6"/>
      <c r="O6" s="6"/>
      <c r="P6" s="6"/>
    </row>
    <row r="7" spans="2:22" ht="17.25" customHeight="1" x14ac:dyDescent="0.25">
      <c r="C7" s="11"/>
      <c r="D7" s="6"/>
      <c r="E7" s="6"/>
      <c r="F7" s="6"/>
      <c r="H7" s="11"/>
      <c r="I7" s="6"/>
      <c r="J7" s="6"/>
      <c r="K7" s="6"/>
      <c r="L7" s="6"/>
      <c r="M7" s="6"/>
      <c r="N7" s="6"/>
      <c r="O7" s="6"/>
      <c r="P7" s="6"/>
    </row>
    <row r="8" spans="2:22" ht="17.25" customHeight="1" x14ac:dyDescent="0.25">
      <c r="B8" s="26"/>
      <c r="C8" s="6"/>
      <c r="D8" s="6"/>
      <c r="E8" s="6"/>
      <c r="F8" s="6"/>
      <c r="G8" s="6"/>
      <c r="H8" s="6"/>
      <c r="I8" s="6"/>
      <c r="J8" s="6"/>
      <c r="K8" s="6"/>
      <c r="L8" s="6"/>
      <c r="M8" s="6"/>
      <c r="N8" s="6"/>
      <c r="O8" s="6"/>
      <c r="P8" s="6"/>
    </row>
    <row r="9" spans="2:22" ht="17.25" customHeight="1" x14ac:dyDescent="0.25">
      <c r="B9" s="26"/>
      <c r="C9" s="6"/>
      <c r="D9" s="6"/>
      <c r="E9" s="6"/>
      <c r="F9" s="6"/>
      <c r="G9" s="6"/>
      <c r="H9" s="6"/>
      <c r="I9" s="6"/>
      <c r="J9" s="6"/>
      <c r="K9" s="6"/>
      <c r="L9" s="6"/>
      <c r="M9" s="6"/>
      <c r="N9" s="6"/>
      <c r="O9" s="6"/>
      <c r="P9" s="6"/>
    </row>
    <row r="10" spans="2:22" ht="15.75" x14ac:dyDescent="0.25">
      <c r="B10" s="26"/>
      <c r="C10" s="6"/>
      <c r="D10" s="6"/>
      <c r="E10" s="6"/>
      <c r="F10" s="6"/>
      <c r="G10" s="6"/>
      <c r="H10" s="6"/>
      <c r="I10" s="6"/>
      <c r="J10" s="6"/>
      <c r="K10" s="6"/>
      <c r="L10" s="6"/>
      <c r="M10" s="6"/>
      <c r="N10" s="6"/>
      <c r="O10" s="6"/>
      <c r="P10" s="6"/>
    </row>
    <row r="11" spans="2:22" ht="15.75" x14ac:dyDescent="0.25">
      <c r="B11" s="26"/>
      <c r="C11" s="6"/>
      <c r="D11" s="6"/>
      <c r="E11" s="6"/>
      <c r="F11" s="6"/>
      <c r="G11" s="6"/>
      <c r="H11" s="6"/>
      <c r="I11" s="6"/>
      <c r="J11" s="6"/>
      <c r="K11" s="6"/>
      <c r="L11" s="6"/>
      <c r="M11" s="6"/>
      <c r="N11" s="6"/>
      <c r="O11" s="6"/>
      <c r="P11" s="6"/>
    </row>
    <row r="12" spans="2:22" ht="15.75" x14ac:dyDescent="0.25">
      <c r="B12" s="42" t="s">
        <v>71</v>
      </c>
      <c r="F12" s="86" t="s">
        <v>70</v>
      </c>
      <c r="G12" s="42"/>
      <c r="H12" s="42"/>
      <c r="I12" s="42"/>
      <c r="J12" s="42"/>
    </row>
    <row r="13" spans="2:22" ht="7.5" customHeight="1" x14ac:dyDescent="0.25">
      <c r="B13" s="26"/>
      <c r="C13" s="6"/>
      <c r="D13" s="6"/>
      <c r="E13" s="6"/>
      <c r="F13" s="21"/>
      <c r="G13" s="21"/>
      <c r="H13" s="21"/>
      <c r="I13" s="21"/>
      <c r="J13" s="21"/>
      <c r="K13" s="6"/>
      <c r="L13" s="6"/>
      <c r="M13" s="6"/>
      <c r="N13" s="6"/>
      <c r="O13" s="6"/>
      <c r="P13" s="6"/>
    </row>
    <row r="14" spans="2:22" s="1" customFormat="1" ht="15.75" x14ac:dyDescent="0.25">
      <c r="B14" s="12" t="s">
        <v>58</v>
      </c>
      <c r="C14" s="19"/>
      <c r="F14" s="21" t="s">
        <v>220</v>
      </c>
      <c r="G14" s="21"/>
      <c r="H14" s="21"/>
      <c r="I14" s="21"/>
      <c r="J14" s="21"/>
      <c r="K14" s="19"/>
      <c r="L14" s="19"/>
      <c r="M14" s="19"/>
      <c r="N14" s="19"/>
      <c r="O14" s="19"/>
      <c r="P14" s="19"/>
    </row>
    <row r="15" spans="2:22" s="1" customFormat="1" ht="15.75" x14ac:dyDescent="0.25">
      <c r="B15" s="12" t="s">
        <v>81</v>
      </c>
      <c r="C15" s="19"/>
      <c r="F15" s="21" t="s">
        <v>217</v>
      </c>
      <c r="G15" s="21"/>
      <c r="H15" s="21"/>
      <c r="I15" s="21"/>
      <c r="J15" s="21"/>
      <c r="K15" s="19"/>
      <c r="L15" s="19"/>
      <c r="M15" s="19"/>
      <c r="N15" s="19"/>
      <c r="O15" s="19"/>
      <c r="P15" s="19"/>
    </row>
    <row r="16" spans="2:22" s="1" customFormat="1" ht="15.75" x14ac:dyDescent="0.25">
      <c r="B16" s="21" t="s">
        <v>200</v>
      </c>
      <c r="C16" s="19"/>
      <c r="F16" s="21" t="s">
        <v>219</v>
      </c>
      <c r="G16" s="19"/>
      <c r="H16" s="19"/>
      <c r="I16" s="19"/>
      <c r="J16" s="21"/>
      <c r="K16" s="19"/>
      <c r="L16" s="19"/>
      <c r="M16" s="19"/>
      <c r="N16" s="19"/>
      <c r="O16" s="19"/>
      <c r="P16" s="19"/>
      <c r="V16" s="19"/>
    </row>
    <row r="17" spans="2:16" s="1" customFormat="1" ht="15.75" x14ac:dyDescent="0.25">
      <c r="B17" s="21" t="s">
        <v>207</v>
      </c>
      <c r="C17" s="19"/>
      <c r="F17" s="21" t="s">
        <v>218</v>
      </c>
      <c r="G17" s="19"/>
      <c r="H17" s="19"/>
      <c r="I17" s="19"/>
      <c r="K17" s="19"/>
      <c r="L17" s="19"/>
      <c r="M17" s="19"/>
      <c r="N17" s="19"/>
      <c r="O17" s="19"/>
      <c r="P17" s="19"/>
    </row>
    <row r="18" spans="2:16" s="1" customFormat="1" ht="15.75" x14ac:dyDescent="0.25">
      <c r="B18" s="12" t="s">
        <v>208</v>
      </c>
      <c r="C18" s="19"/>
      <c r="F18" s="21" t="s">
        <v>216</v>
      </c>
      <c r="G18" s="19"/>
      <c r="H18" s="19"/>
      <c r="I18" s="19"/>
      <c r="J18" s="19"/>
      <c r="K18" s="19"/>
      <c r="L18" s="19"/>
      <c r="M18" s="19"/>
      <c r="N18" s="19"/>
      <c r="O18" s="19"/>
      <c r="P18" s="19"/>
    </row>
    <row r="19" spans="2:16" s="1" customFormat="1" ht="15.75" x14ac:dyDescent="0.25">
      <c r="B19" s="21" t="s">
        <v>224</v>
      </c>
      <c r="C19" s="19"/>
      <c r="F19" s="21" t="s">
        <v>240</v>
      </c>
      <c r="G19" s="19"/>
      <c r="H19" s="19"/>
      <c r="I19" s="19"/>
      <c r="J19" s="19"/>
      <c r="K19" s="19"/>
      <c r="L19" s="19"/>
      <c r="M19" s="19"/>
      <c r="N19" s="19"/>
      <c r="O19" s="19"/>
      <c r="P19" s="19"/>
    </row>
    <row r="20" spans="2:16" s="1" customFormat="1" ht="15.75" x14ac:dyDescent="0.25">
      <c r="B20" s="12" t="s">
        <v>209</v>
      </c>
      <c r="C20" s="19"/>
      <c r="F20" s="21" t="s">
        <v>215</v>
      </c>
      <c r="G20" s="19"/>
      <c r="H20" s="19"/>
      <c r="I20" s="19"/>
      <c r="J20" s="19"/>
      <c r="K20" s="19"/>
      <c r="L20" s="19"/>
      <c r="M20" s="19"/>
      <c r="N20" s="19"/>
      <c r="O20" s="19"/>
      <c r="P20" s="19"/>
    </row>
    <row r="21" spans="2:16" s="1" customFormat="1" ht="15.75" x14ac:dyDescent="0.25">
      <c r="B21" s="12" t="s">
        <v>210</v>
      </c>
      <c r="C21" s="19"/>
      <c r="F21" s="21"/>
      <c r="G21" s="19"/>
      <c r="H21" s="19"/>
      <c r="I21" s="19"/>
      <c r="J21" s="19"/>
      <c r="K21" s="19"/>
      <c r="L21" s="19"/>
      <c r="M21" s="19"/>
      <c r="N21" s="19"/>
      <c r="O21" s="19"/>
      <c r="P21" s="19"/>
    </row>
    <row r="22" spans="2:16" s="1" customFormat="1" x14ac:dyDescent="0.25">
      <c r="B22" s="12" t="s">
        <v>56</v>
      </c>
      <c r="C22" s="19"/>
      <c r="G22" s="19"/>
      <c r="H22" s="19"/>
      <c r="I22" s="19"/>
      <c r="J22" s="19"/>
      <c r="K22" s="19"/>
      <c r="L22" s="19"/>
      <c r="M22" s="19"/>
      <c r="N22" s="19"/>
      <c r="O22" s="19"/>
      <c r="P22" s="19"/>
    </row>
    <row r="23" spans="2:16" s="1" customFormat="1" ht="15.75" x14ac:dyDescent="0.25">
      <c r="B23" s="21" t="s">
        <v>201</v>
      </c>
      <c r="C23" s="19"/>
      <c r="G23" s="19"/>
      <c r="H23" s="19"/>
      <c r="I23" s="19"/>
      <c r="J23" s="19"/>
      <c r="K23" s="19"/>
      <c r="L23" s="19"/>
      <c r="M23" s="19"/>
      <c r="N23" s="19"/>
      <c r="O23" s="19"/>
      <c r="P23" s="19"/>
    </row>
    <row r="24" spans="2:16" s="1" customFormat="1" ht="15.75" x14ac:dyDescent="0.25">
      <c r="B24" s="21" t="s">
        <v>199</v>
      </c>
      <c r="C24" s="19"/>
      <c r="F24" s="19"/>
      <c r="G24" s="19"/>
      <c r="H24" s="19"/>
      <c r="I24" s="19"/>
      <c r="J24" s="19"/>
      <c r="K24" s="19"/>
      <c r="L24" s="19"/>
      <c r="M24" s="19"/>
      <c r="N24" s="19"/>
      <c r="O24" s="19"/>
      <c r="P24" s="19"/>
    </row>
    <row r="25" spans="2:16" s="1" customFormat="1" x14ac:dyDescent="0.25">
      <c r="C25" s="19"/>
      <c r="D25" s="19"/>
      <c r="E25" s="19"/>
      <c r="F25" s="19"/>
      <c r="G25" s="19"/>
      <c r="H25" s="19"/>
      <c r="I25" s="19"/>
      <c r="J25" s="19"/>
      <c r="K25" s="19"/>
      <c r="L25" s="19"/>
      <c r="M25" s="19"/>
      <c r="N25" s="19"/>
      <c r="O25" s="19"/>
      <c r="P25" s="19"/>
    </row>
    <row r="26" spans="2:16" s="1" customFormat="1" x14ac:dyDescent="0.25">
      <c r="C26" s="19"/>
      <c r="D26" s="19"/>
      <c r="E26" s="19"/>
      <c r="F26" s="19"/>
      <c r="G26" s="19"/>
      <c r="H26" s="19"/>
      <c r="I26" s="19"/>
      <c r="J26" s="19"/>
      <c r="K26" s="19"/>
      <c r="L26" s="19"/>
      <c r="M26" s="19"/>
      <c r="N26" s="19"/>
      <c r="O26" s="19"/>
      <c r="P26" s="19"/>
    </row>
    <row r="27" spans="2:16" ht="18" x14ac:dyDescent="0.25">
      <c r="B27" s="27"/>
      <c r="C27" s="6"/>
      <c r="D27" s="6"/>
      <c r="E27" s="6"/>
      <c r="F27" s="6"/>
      <c r="G27" s="6"/>
      <c r="H27" s="6"/>
      <c r="I27" s="6"/>
      <c r="J27" s="6"/>
      <c r="K27" s="6"/>
      <c r="L27" s="6"/>
      <c r="M27" s="6"/>
      <c r="N27" s="6"/>
      <c r="O27" s="6"/>
      <c r="P27" s="6"/>
    </row>
    <row r="28" spans="2:16" x14ac:dyDescent="0.25">
      <c r="B28" s="28"/>
      <c r="C28" s="6"/>
      <c r="D28" s="6"/>
      <c r="E28" s="6"/>
      <c r="F28" s="6"/>
      <c r="G28" s="6"/>
      <c r="H28" s="6"/>
      <c r="I28" s="6"/>
      <c r="J28" s="6"/>
      <c r="K28" s="6"/>
      <c r="L28" s="6"/>
      <c r="M28" s="6"/>
      <c r="N28" s="6"/>
      <c r="O28" s="6"/>
      <c r="P28" s="6"/>
    </row>
    <row r="29" spans="2:16" x14ac:dyDescent="0.25">
      <c r="B29" s="28"/>
      <c r="C29" s="6"/>
      <c r="D29" s="6"/>
      <c r="E29" s="6"/>
      <c r="F29" s="6"/>
      <c r="G29" s="6"/>
      <c r="H29" s="6"/>
      <c r="I29" s="6"/>
      <c r="J29" s="6"/>
      <c r="K29" s="6"/>
      <c r="L29" s="6"/>
      <c r="M29" s="6"/>
      <c r="N29" s="6"/>
      <c r="O29" s="6"/>
      <c r="P29" s="6"/>
    </row>
    <row r="30" spans="2:16" x14ac:dyDescent="0.25">
      <c r="B30" s="28"/>
      <c r="C30" s="6"/>
      <c r="D30" s="6"/>
      <c r="E30" s="6"/>
      <c r="F30" s="6"/>
      <c r="G30" s="6"/>
      <c r="H30" s="6"/>
      <c r="I30" s="6"/>
      <c r="J30" s="6"/>
      <c r="K30" s="6"/>
      <c r="L30" s="6"/>
      <c r="M30" s="6"/>
      <c r="N30" s="6"/>
      <c r="O30" s="6"/>
      <c r="P30" s="6"/>
    </row>
    <row r="31" spans="2:16" x14ac:dyDescent="0.25">
      <c r="B31" s="28"/>
      <c r="C31" s="6"/>
      <c r="D31" s="6"/>
      <c r="E31" s="6"/>
      <c r="F31" s="6"/>
      <c r="G31" s="6"/>
      <c r="H31" s="6"/>
      <c r="I31" s="6"/>
      <c r="J31" s="6"/>
      <c r="K31" s="6"/>
      <c r="L31" s="6"/>
      <c r="M31" s="6"/>
      <c r="N31" s="6"/>
      <c r="O31" s="6"/>
      <c r="P31" s="6"/>
    </row>
    <row r="32" spans="2:16" x14ac:dyDescent="0.25">
      <c r="B32" s="28"/>
      <c r="C32" s="6"/>
      <c r="D32" s="6"/>
      <c r="E32" s="6"/>
      <c r="F32" s="6"/>
      <c r="G32" s="6"/>
      <c r="H32" s="6"/>
      <c r="I32" s="6"/>
      <c r="J32" s="6"/>
      <c r="K32" s="6"/>
      <c r="L32" s="6"/>
      <c r="M32" s="6"/>
      <c r="N32" s="6"/>
      <c r="O32" s="6"/>
      <c r="P32" s="6"/>
    </row>
    <row r="33" spans="2:16" x14ac:dyDescent="0.25">
      <c r="B33" s="28"/>
      <c r="C33" s="6"/>
      <c r="D33" s="6"/>
      <c r="E33" s="6"/>
      <c r="F33" s="6"/>
      <c r="G33" s="6"/>
      <c r="H33" s="6"/>
      <c r="I33" s="6"/>
      <c r="J33" s="6"/>
      <c r="K33" s="6"/>
      <c r="L33" s="6"/>
      <c r="M33" s="6"/>
      <c r="N33" s="6"/>
      <c r="O33" s="6"/>
      <c r="P33" s="6"/>
    </row>
    <row r="34" spans="2:16" x14ac:dyDescent="0.25">
      <c r="B34" s="28"/>
      <c r="C34" s="6"/>
      <c r="D34" s="6"/>
      <c r="E34" s="6"/>
      <c r="F34" s="6"/>
      <c r="G34" s="6"/>
      <c r="H34" s="6"/>
      <c r="I34" s="6"/>
      <c r="J34" s="6"/>
      <c r="K34" s="6"/>
      <c r="L34" s="6"/>
      <c r="M34" s="6"/>
      <c r="N34" s="6"/>
      <c r="O34" s="6"/>
      <c r="P34" s="6"/>
    </row>
    <row r="35" spans="2:16" x14ac:dyDescent="0.25">
      <c r="B35" s="28"/>
      <c r="C35" s="6"/>
      <c r="D35" s="6"/>
      <c r="E35" s="6"/>
      <c r="F35" s="6"/>
      <c r="G35" s="6"/>
      <c r="H35" s="6"/>
      <c r="I35" s="6"/>
      <c r="J35" s="6"/>
      <c r="K35" s="6"/>
      <c r="L35" s="6"/>
      <c r="M35" s="6"/>
      <c r="N35" s="6"/>
      <c r="O35" s="6"/>
      <c r="P35" s="6"/>
    </row>
    <row r="36" spans="2:16" x14ac:dyDescent="0.25">
      <c r="B36" s="28"/>
      <c r="C36" s="6"/>
      <c r="D36" s="6"/>
      <c r="E36" s="6"/>
      <c r="F36" s="6"/>
      <c r="G36" s="6"/>
      <c r="H36" s="6"/>
      <c r="I36" s="6"/>
      <c r="J36" s="6"/>
      <c r="K36" s="6"/>
      <c r="L36" s="6"/>
      <c r="M36" s="6"/>
      <c r="N36" s="6"/>
      <c r="O36" s="6"/>
      <c r="P36" s="6"/>
    </row>
    <row r="37" spans="2:16" x14ac:dyDescent="0.25">
      <c r="B37" s="28"/>
      <c r="C37" s="6"/>
      <c r="D37" s="6"/>
      <c r="E37" s="6"/>
      <c r="F37" s="6"/>
      <c r="G37" s="6"/>
      <c r="H37" s="6"/>
      <c r="I37" s="6"/>
      <c r="J37" s="6"/>
      <c r="K37" s="6"/>
      <c r="L37" s="6"/>
      <c r="M37" s="6"/>
      <c r="N37" s="6"/>
      <c r="O37" s="6"/>
      <c r="P37" s="6"/>
    </row>
    <row r="38" spans="2:16" x14ac:dyDescent="0.25">
      <c r="B38" s="28"/>
      <c r="C38" s="6"/>
      <c r="D38" s="6"/>
      <c r="E38" s="6"/>
      <c r="F38" s="6"/>
      <c r="G38" s="6"/>
      <c r="H38" s="6"/>
      <c r="I38" s="6"/>
      <c r="J38" s="6"/>
      <c r="K38" s="6"/>
      <c r="L38" s="6"/>
      <c r="M38" s="6"/>
      <c r="N38" s="6"/>
      <c r="O38" s="6"/>
      <c r="P38" s="6"/>
    </row>
    <row r="39" spans="2:16" x14ac:dyDescent="0.25">
      <c r="B39" s="28"/>
      <c r="C39" s="6"/>
      <c r="D39" s="6"/>
      <c r="E39" s="6"/>
      <c r="F39" s="6"/>
      <c r="G39" s="6"/>
      <c r="H39" s="6"/>
      <c r="I39" s="6"/>
      <c r="J39" s="6"/>
      <c r="K39" s="6"/>
      <c r="L39" s="6"/>
      <c r="M39" s="6"/>
      <c r="N39" s="6"/>
      <c r="O39" s="6"/>
      <c r="P39" s="6"/>
    </row>
    <row r="40" spans="2:16" x14ac:dyDescent="0.25">
      <c r="B40" s="28"/>
      <c r="C40" s="6"/>
      <c r="D40" s="6"/>
      <c r="E40" s="6"/>
      <c r="F40" s="6"/>
      <c r="G40" s="6"/>
      <c r="H40" s="6"/>
      <c r="I40" s="6"/>
      <c r="J40" s="6"/>
      <c r="K40" s="6"/>
      <c r="L40" s="6"/>
      <c r="M40" s="6"/>
      <c r="N40" s="6"/>
      <c r="O40" s="6"/>
      <c r="P40" s="6"/>
    </row>
    <row r="41" spans="2:16" x14ac:dyDescent="0.25">
      <c r="B41" s="28"/>
      <c r="C41" s="6"/>
      <c r="D41" s="6"/>
      <c r="E41" s="6"/>
      <c r="F41" s="6"/>
      <c r="G41" s="6"/>
      <c r="H41" s="6"/>
      <c r="I41" s="6"/>
      <c r="J41" s="6"/>
      <c r="K41" s="6"/>
      <c r="L41" s="6"/>
      <c r="M41" s="6"/>
      <c r="N41" s="6"/>
      <c r="O41" s="6"/>
      <c r="P41" s="6"/>
    </row>
    <row r="44" spans="2:16" x14ac:dyDescent="0.25">
      <c r="E44" s="13"/>
    </row>
  </sheetData>
  <sortState xmlns:xlrd2="http://schemas.microsoft.com/office/spreadsheetml/2017/richdata2" ref="V14:W18">
    <sortCondition ref="W14:W18"/>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94687-10BF-4496-9800-E0787EEE1EA1}">
  <sheetPr codeName="Sheet7">
    <tabColor theme="0" tint="-0.499984740745262"/>
  </sheetPr>
  <dimension ref="A1:N143"/>
  <sheetViews>
    <sheetView workbookViewId="0">
      <selection activeCell="M15" sqref="M15"/>
    </sheetView>
  </sheetViews>
  <sheetFormatPr defaultRowHeight="15" x14ac:dyDescent="0.25"/>
  <cols>
    <col min="1" max="2" width="9.140625" style="51"/>
    <col min="3" max="3" width="66.42578125" style="51" customWidth="1"/>
    <col min="4" max="4" width="9" style="51" bestFit="1" customWidth="1"/>
    <col min="5" max="5" width="8.85546875" style="51" bestFit="1" customWidth="1"/>
    <col min="6" max="6" width="13.42578125" style="51" bestFit="1" customWidth="1"/>
    <col min="7" max="7" width="13.85546875" style="51" bestFit="1" customWidth="1"/>
    <col min="8" max="8" width="13.42578125" style="51" bestFit="1" customWidth="1"/>
    <col min="9" max="9" width="13.85546875" style="51" bestFit="1" customWidth="1"/>
    <col min="10" max="16384" width="9.140625" style="51"/>
  </cols>
  <sheetData>
    <row r="1" spans="1:14" x14ac:dyDescent="0.25">
      <c r="A1" s="51" t="s">
        <v>194</v>
      </c>
      <c r="B1" s="51" t="s">
        <v>193</v>
      </c>
      <c r="C1" t="s">
        <v>78</v>
      </c>
      <c r="D1" t="s">
        <v>6</v>
      </c>
      <c r="E1" t="s">
        <v>7</v>
      </c>
      <c r="F1" t="s">
        <v>8</v>
      </c>
      <c r="G1" t="s">
        <v>9</v>
      </c>
      <c r="H1" t="s">
        <v>10</v>
      </c>
      <c r="I1" t="s">
        <v>11</v>
      </c>
      <c r="J1"/>
    </row>
    <row r="2" spans="1:14" x14ac:dyDescent="0.25">
      <c r="A2" s="51" t="str">
        <f>IFERROR(VLOOKUP(C2,'ptc lookup'!$C$2:$D$14,2,0),"")</f>
        <v/>
      </c>
      <c r="C2" t="s">
        <v>5</v>
      </c>
      <c r="D2" s="54">
        <v>0</v>
      </c>
      <c r="E2" s="54"/>
      <c r="F2" s="54">
        <v>100</v>
      </c>
      <c r="G2" s="54">
        <v>100</v>
      </c>
      <c r="H2" s="54">
        <v>100</v>
      </c>
      <c r="I2" s="54">
        <v>100</v>
      </c>
      <c r="J2"/>
    </row>
    <row r="3" spans="1:14" x14ac:dyDescent="0.25">
      <c r="A3" s="51" t="str">
        <f>IFERROR(VLOOKUP(C3,'ptc lookup'!$C$2:$D$14,2,0),"")</f>
        <v/>
      </c>
      <c r="C3" t="s">
        <v>5</v>
      </c>
      <c r="D3" s="54">
        <v>1</v>
      </c>
      <c r="E3" s="54"/>
      <c r="F3" s="54">
        <v>0</v>
      </c>
      <c r="G3" s="54">
        <v>53.411544799804688</v>
      </c>
      <c r="H3" s="54">
        <v>0</v>
      </c>
      <c r="I3" s="54">
        <v>98.136459350585938</v>
      </c>
      <c r="J3"/>
      <c r="L3" s="45" t="s">
        <v>0</v>
      </c>
      <c r="M3" s="46" t="s">
        <v>249</v>
      </c>
      <c r="N3"/>
    </row>
    <row r="4" spans="1:14" x14ac:dyDescent="0.25">
      <c r="A4" s="51" t="str">
        <f>IFERROR(VLOOKUP(C4,'ptc lookup'!$C$2:$D$14,2,0),"")</f>
        <v/>
      </c>
      <c r="C4" t="s">
        <v>5</v>
      </c>
      <c r="D4" s="54">
        <v>2</v>
      </c>
      <c r="E4" s="54"/>
      <c r="F4" s="54">
        <v>0</v>
      </c>
      <c r="G4" s="54">
        <v>39.110050201416016</v>
      </c>
      <c r="H4" s="54">
        <v>0</v>
      </c>
      <c r="I4" s="54">
        <v>82.636123657226563</v>
      </c>
      <c r="J4"/>
      <c r="L4" s="45" t="s">
        <v>1</v>
      </c>
      <c r="M4" s="46" t="s">
        <v>242</v>
      </c>
      <c r="N4"/>
    </row>
    <row r="5" spans="1:14" x14ac:dyDescent="0.25">
      <c r="A5" s="51" t="str">
        <f>IFERROR(VLOOKUP(C5,'ptc lookup'!$C$2:$D$14,2,0),"")</f>
        <v/>
      </c>
      <c r="C5" t="s">
        <v>5</v>
      </c>
      <c r="D5" s="54">
        <v>3</v>
      </c>
      <c r="E5" s="54"/>
      <c r="F5" s="54">
        <v>0</v>
      </c>
      <c r="G5" s="54">
        <v>29.47900390625</v>
      </c>
      <c r="H5" s="54">
        <v>0</v>
      </c>
      <c r="I5" s="54">
        <v>63.219272613525391</v>
      </c>
      <c r="J5"/>
      <c r="L5" s="45" t="s">
        <v>2</v>
      </c>
      <c r="M5" s="3" t="s">
        <v>73</v>
      </c>
      <c r="N5"/>
    </row>
    <row r="6" spans="1:14" x14ac:dyDescent="0.25">
      <c r="A6" s="51" t="str">
        <f>IFERROR(VLOOKUP(C6,'ptc lookup'!$C$2:$D$14,2,0),"")</f>
        <v/>
      </c>
      <c r="C6" t="s">
        <v>5</v>
      </c>
      <c r="D6" s="54">
        <v>3</v>
      </c>
      <c r="E6" s="54"/>
      <c r="F6" s="54">
        <v>0</v>
      </c>
      <c r="G6" s="54">
        <v>29.47900390625</v>
      </c>
      <c r="H6" s="54">
        <v>0</v>
      </c>
      <c r="I6" s="54">
        <v>63.219272613525391</v>
      </c>
      <c r="J6"/>
      <c r="L6" s="45" t="s">
        <v>3</v>
      </c>
      <c r="M6" s="46" t="s">
        <v>80</v>
      </c>
      <c r="N6"/>
    </row>
    <row r="7" spans="1:14" x14ac:dyDescent="0.25">
      <c r="A7" s="51" t="str">
        <f>IFERROR(VLOOKUP(C7,'ptc lookup'!$C$2:$D$14,2,0),"")</f>
        <v/>
      </c>
      <c r="C7" t="s">
        <v>5</v>
      </c>
      <c r="D7" s="54">
        <v>4</v>
      </c>
      <c r="E7" s="54"/>
      <c r="F7" s="54">
        <v>0</v>
      </c>
      <c r="G7" s="54">
        <v>23.77220344543457</v>
      </c>
      <c r="H7" s="54">
        <v>0</v>
      </c>
      <c r="I7" s="54">
        <v>49.342723846435547</v>
      </c>
      <c r="J7"/>
      <c r="L7" s="45" t="s">
        <v>4</v>
      </c>
      <c r="M7" s="47">
        <f>AVERAGE(E2:E401)</f>
        <v>6.2930981832392074</v>
      </c>
      <c r="N7" s="110">
        <f>M7</f>
        <v>6.2930981832392074</v>
      </c>
    </row>
    <row r="8" spans="1:14" x14ac:dyDescent="0.25">
      <c r="A8" s="51">
        <f>IFERROR(VLOOKUP(C8,'ptc lookup'!$C$2:$D$14,2,0),"")</f>
        <v>13</v>
      </c>
      <c r="C8" t="s">
        <v>96</v>
      </c>
      <c r="D8" s="54">
        <v>5</v>
      </c>
      <c r="E8" s="54">
        <v>0</v>
      </c>
      <c r="F8" s="54">
        <v>0</v>
      </c>
      <c r="G8" s="54">
        <v>20.678255081176758</v>
      </c>
      <c r="H8" s="54">
        <v>0</v>
      </c>
      <c r="I8" s="54">
        <v>46.120677947998047</v>
      </c>
      <c r="J8"/>
      <c r="L8"/>
      <c r="M8" s="111">
        <f>MIN(D2:D1001)</f>
        <v>0</v>
      </c>
      <c r="N8" s="111">
        <f>MAX(D2:D1001)</f>
        <v>199</v>
      </c>
    </row>
    <row r="9" spans="1:14" x14ac:dyDescent="0.25">
      <c r="A9" s="51" t="str">
        <f>IFERROR(VLOOKUP(C9,'ptc lookup'!$C$2:$D$18,2,0),"")</f>
        <v/>
      </c>
      <c r="C9" t="s">
        <v>5</v>
      </c>
      <c r="D9" s="54">
        <v>5</v>
      </c>
      <c r="E9" s="54"/>
      <c r="F9" s="54">
        <v>0</v>
      </c>
      <c r="G9" s="54">
        <v>20.678255081176758</v>
      </c>
      <c r="H9" s="54">
        <v>0</v>
      </c>
      <c r="I9" s="54">
        <v>46.120677947998047</v>
      </c>
      <c r="J9"/>
      <c r="L9" t="s">
        <v>79</v>
      </c>
    </row>
    <row r="10" spans="1:14" x14ac:dyDescent="0.25">
      <c r="A10" s="51">
        <f>IFERROR(VLOOKUP(C10,'ptc lookup'!$C$2:$D$18,2,0),"")</f>
        <v>10</v>
      </c>
      <c r="C10" t="s">
        <v>159</v>
      </c>
      <c r="D10" s="54">
        <v>8</v>
      </c>
      <c r="E10" s="54">
        <v>19.498374938964844</v>
      </c>
      <c r="F10" s="54">
        <v>0</v>
      </c>
      <c r="G10" s="54">
        <v>21.126560211181641</v>
      </c>
      <c r="H10" s="54">
        <v>0</v>
      </c>
      <c r="I10" s="54">
        <v>36.524066925048828</v>
      </c>
      <c r="J10"/>
      <c r="L10" s="44" t="str">
        <f>'ALL - funnel plot'!$C$10</f>
        <v>Alder Hey Children's NHS Foundation Trust</v>
      </c>
    </row>
    <row r="11" spans="1:14" x14ac:dyDescent="0.25">
      <c r="A11" s="51">
        <f>IFERROR(VLOOKUP(C11,'ptc lookup'!$C$2:$D$18,2,0),"")</f>
        <v>16</v>
      </c>
      <c r="C11" t="s">
        <v>104</v>
      </c>
      <c r="D11" s="54">
        <v>13</v>
      </c>
      <c r="E11" s="54">
        <v>10.216649055480957</v>
      </c>
      <c r="F11" s="54">
        <v>0</v>
      </c>
      <c r="G11" s="54">
        <v>16.733552932739258</v>
      </c>
      <c r="H11" s="54">
        <v>0</v>
      </c>
      <c r="I11" s="54">
        <v>29.485744476318359</v>
      </c>
      <c r="J11"/>
    </row>
    <row r="12" spans="1:14" x14ac:dyDescent="0.25">
      <c r="A12" s="51">
        <f>IFERROR(VLOOKUP(C12,'ptc lookup'!$C$2:$D$18,2,0),"")</f>
        <v>12</v>
      </c>
      <c r="C12" t="s">
        <v>115</v>
      </c>
      <c r="D12" s="54">
        <v>13</v>
      </c>
      <c r="E12" s="54">
        <v>6.5727124214172363</v>
      </c>
      <c r="F12" s="54">
        <v>0</v>
      </c>
      <c r="G12" s="54">
        <v>16.733552932739258</v>
      </c>
      <c r="H12" s="54">
        <v>0</v>
      </c>
      <c r="I12" s="54">
        <v>29.485744476318359</v>
      </c>
      <c r="J12"/>
    </row>
    <row r="13" spans="1:14" x14ac:dyDescent="0.25">
      <c r="A13" s="51">
        <f>IFERROR(VLOOKUP(C13,'ptc lookup'!$C$2:$D$18,2,0),"")</f>
        <v>6</v>
      </c>
      <c r="C13" t="s">
        <v>113</v>
      </c>
      <c r="D13" s="54">
        <v>23</v>
      </c>
      <c r="E13" s="54">
        <v>13.860058784484863</v>
      </c>
      <c r="F13" s="54">
        <v>0</v>
      </c>
      <c r="G13" s="54">
        <v>14.290472984313965</v>
      </c>
      <c r="H13" s="54">
        <v>0</v>
      </c>
      <c r="I13" s="54">
        <v>22.153573989868164</v>
      </c>
      <c r="J13"/>
    </row>
    <row r="14" spans="1:14" x14ac:dyDescent="0.25">
      <c r="A14" s="51" t="str">
        <f>IFERROR(VLOOKUP(C14,'ptc lookup'!$C$2:$D$18,2,0),"")</f>
        <v/>
      </c>
      <c r="C14" t="s">
        <v>5</v>
      </c>
      <c r="D14" s="54">
        <v>23</v>
      </c>
      <c r="E14" s="54"/>
      <c r="F14" s="54">
        <v>0</v>
      </c>
      <c r="G14" s="54">
        <v>14.290472984313965</v>
      </c>
      <c r="H14" s="54">
        <v>0</v>
      </c>
      <c r="I14" s="54">
        <v>22.153573989868164</v>
      </c>
      <c r="J14"/>
    </row>
    <row r="15" spans="1:14" x14ac:dyDescent="0.25">
      <c r="A15" s="51">
        <f>IFERROR(VLOOKUP(C15,'ptc lookup'!$C$2:$D$18,2,0),"")</f>
        <v>11</v>
      </c>
      <c r="C15" t="s">
        <v>89</v>
      </c>
      <c r="D15" s="54">
        <v>33</v>
      </c>
      <c r="E15" s="54">
        <v>5.1435213088989258</v>
      </c>
      <c r="F15" s="54">
        <v>0</v>
      </c>
      <c r="G15" s="54">
        <v>12.806116104125977</v>
      </c>
      <c r="H15" s="54">
        <v>0</v>
      </c>
      <c r="I15" s="54">
        <v>19.549310684204102</v>
      </c>
      <c r="J15"/>
    </row>
    <row r="16" spans="1:14" x14ac:dyDescent="0.25">
      <c r="A16" s="51">
        <f>IFERROR(VLOOKUP(C16,'ptc lookup'!$C$2:$D$18,2,0),"")</f>
        <v>1</v>
      </c>
      <c r="C16" t="s">
        <v>90</v>
      </c>
      <c r="D16" s="54">
        <v>34</v>
      </c>
      <c r="E16" s="54">
        <v>3.0599780082702637</v>
      </c>
      <c r="F16" s="54">
        <v>0</v>
      </c>
      <c r="G16" s="54">
        <v>12.796383857727051</v>
      </c>
      <c r="H16" s="54">
        <v>0</v>
      </c>
      <c r="I16" s="54">
        <v>19.366371154785156</v>
      </c>
      <c r="J16"/>
    </row>
    <row r="17" spans="1:14" x14ac:dyDescent="0.25">
      <c r="A17" s="51">
        <f>IFERROR(VLOOKUP(C17,'ptc lookup'!$C$2:$D$18,2,0),"")</f>
        <v>9</v>
      </c>
      <c r="C17" t="s">
        <v>228</v>
      </c>
      <c r="D17" s="54">
        <v>38</v>
      </c>
      <c r="E17" s="54">
        <v>3.8735435009002686</v>
      </c>
      <c r="F17" s="54">
        <v>0</v>
      </c>
      <c r="G17" s="54">
        <v>12.430367469787598</v>
      </c>
      <c r="H17" s="54">
        <v>0</v>
      </c>
      <c r="I17" s="54">
        <v>18.22987174987793</v>
      </c>
      <c r="J17"/>
    </row>
    <row r="18" spans="1:14" x14ac:dyDescent="0.25">
      <c r="A18" s="51">
        <f>IFERROR(VLOOKUP(C18,'ptc lookup'!$C$2:$D$18,2,0),"")</f>
        <v>8</v>
      </c>
      <c r="C18" t="s">
        <v>88</v>
      </c>
      <c r="D18" s="54">
        <v>39</v>
      </c>
      <c r="E18" s="54">
        <v>3.1274762153625488</v>
      </c>
      <c r="F18" s="54">
        <v>0</v>
      </c>
      <c r="G18" s="54">
        <v>12.294233322143555</v>
      </c>
      <c r="H18" s="54">
        <v>0</v>
      </c>
      <c r="I18" s="54">
        <v>17.906505584716797</v>
      </c>
      <c r="J18"/>
    </row>
    <row r="19" spans="1:14" x14ac:dyDescent="0.25">
      <c r="A19" s="51" t="str">
        <f>IFERROR(VLOOKUP(C19,'ptc lookup'!$C$2:$D$18,2,0),"")</f>
        <v/>
      </c>
      <c r="C19" t="s">
        <v>5</v>
      </c>
      <c r="D19" s="54">
        <v>43</v>
      </c>
      <c r="E19" s="54"/>
      <c r="F19" s="54">
        <v>0</v>
      </c>
      <c r="G19" s="54">
        <v>11.802689552307129</v>
      </c>
      <c r="H19" s="54">
        <v>0</v>
      </c>
      <c r="I19" s="54">
        <v>17.628366470336914</v>
      </c>
      <c r="J19"/>
    </row>
    <row r="20" spans="1:14" x14ac:dyDescent="0.25">
      <c r="A20" s="51">
        <f>IFERROR(VLOOKUP(C20,'ptc lookup'!$C$2:$D$18,2,0),"")</f>
        <v>14</v>
      </c>
      <c r="C20" t="s">
        <v>171</v>
      </c>
      <c r="D20" s="54">
        <v>53</v>
      </c>
      <c r="E20" s="54">
        <v>3.9872784614562988</v>
      </c>
      <c r="F20" s="54">
        <v>0</v>
      </c>
      <c r="G20" s="54">
        <v>11.21116828918457</v>
      </c>
      <c r="H20" s="54">
        <v>0</v>
      </c>
      <c r="I20" s="54">
        <v>16.274700164794922</v>
      </c>
      <c r="J20"/>
    </row>
    <row r="21" spans="1:14" x14ac:dyDescent="0.25">
      <c r="A21" s="51">
        <f>IFERROR(VLOOKUP(C21,'ptc lookup'!$C$2:$D$18,2,0),"")</f>
        <v>2</v>
      </c>
      <c r="C21" t="s">
        <v>102</v>
      </c>
      <c r="D21" s="54">
        <v>60</v>
      </c>
      <c r="E21" s="54">
        <v>6.5394406318664551</v>
      </c>
      <c r="F21" s="54">
        <v>0</v>
      </c>
      <c r="G21" s="54">
        <v>11.010689735412598</v>
      </c>
      <c r="H21" s="54">
        <v>0</v>
      </c>
      <c r="I21" s="54">
        <v>15.461099624633789</v>
      </c>
      <c r="J21"/>
    </row>
    <row r="22" spans="1:14" x14ac:dyDescent="0.25">
      <c r="A22" s="51" t="str">
        <f>IFERROR(VLOOKUP(C22,'ptc lookup'!$C$2:$D$18,2,0),"")</f>
        <v/>
      </c>
      <c r="C22" t="s">
        <v>5</v>
      </c>
      <c r="D22" s="54">
        <v>63</v>
      </c>
      <c r="E22" s="54"/>
      <c r="F22" s="54">
        <v>0</v>
      </c>
      <c r="G22" s="54">
        <v>10.82170295715332</v>
      </c>
      <c r="H22" s="54">
        <v>0</v>
      </c>
      <c r="I22" s="54">
        <v>15.275941848754883</v>
      </c>
      <c r="J22"/>
    </row>
    <row r="23" spans="1:14" x14ac:dyDescent="0.25">
      <c r="A23" s="51">
        <f>IFERROR(VLOOKUP(C23,'ptc lookup'!$C$2:$D$18,2,0),"")</f>
        <v>7</v>
      </c>
      <c r="C23" t="s">
        <v>87</v>
      </c>
      <c r="D23" s="54">
        <v>64</v>
      </c>
      <c r="E23" s="54">
        <v>8.5735054016113281</v>
      </c>
      <c r="F23" s="54">
        <v>0</v>
      </c>
      <c r="G23" s="54">
        <v>10.748295783996582</v>
      </c>
      <c r="H23" s="54">
        <v>0</v>
      </c>
      <c r="I23" s="54">
        <v>15.175726890563965</v>
      </c>
      <c r="J23"/>
    </row>
    <row r="24" spans="1:14" x14ac:dyDescent="0.25">
      <c r="A24" s="51">
        <f>IFERROR(VLOOKUP(C24,'ptc lookup'!$C$2:$D$18,2,0),"")</f>
        <v>3</v>
      </c>
      <c r="C24" t="s">
        <v>86</v>
      </c>
      <c r="D24" s="54">
        <v>66</v>
      </c>
      <c r="E24" s="54">
        <v>3.4374511241912842</v>
      </c>
      <c r="F24" s="54">
        <v>0</v>
      </c>
      <c r="G24" s="54">
        <v>10.591865539550781</v>
      </c>
      <c r="H24" s="54">
        <v>0</v>
      </c>
      <c r="I24" s="54">
        <v>14.940335273742676</v>
      </c>
      <c r="J24"/>
    </row>
    <row r="25" spans="1:14" x14ac:dyDescent="0.25">
      <c r="A25" s="51">
        <f>IFERROR(VLOOKUP(C25,'ptc lookup'!$C$2:$D$18,2,0),"")</f>
        <v>17</v>
      </c>
      <c r="C25" t="s">
        <v>198</v>
      </c>
      <c r="D25" s="54">
        <v>70</v>
      </c>
      <c r="E25" s="54">
        <v>3.6722142696380615</v>
      </c>
      <c r="F25" s="54">
        <v>6.7527875304222107E-2</v>
      </c>
      <c r="G25" s="54">
        <v>10.580013275146484</v>
      </c>
      <c r="H25" s="54">
        <v>0</v>
      </c>
      <c r="I25" s="54">
        <v>14.633330345153809</v>
      </c>
      <c r="J25"/>
    </row>
    <row r="26" spans="1:14" x14ac:dyDescent="0.25">
      <c r="A26" s="51">
        <f>IFERROR(VLOOKUP(C26,'ptc lookup'!$C$2:$D$18,2,0),"")</f>
        <v>5</v>
      </c>
      <c r="C26" t="s">
        <v>226</v>
      </c>
      <c r="D26" s="54">
        <v>71</v>
      </c>
      <c r="E26" s="54">
        <v>4.8784337043762207</v>
      </c>
      <c r="F26" s="54">
        <v>8.9198417961597443E-2</v>
      </c>
      <c r="G26" s="54">
        <v>10.554036140441895</v>
      </c>
      <c r="H26" s="54">
        <v>0</v>
      </c>
      <c r="I26" s="54">
        <v>14.608762741088867</v>
      </c>
      <c r="J26"/>
    </row>
    <row r="27" spans="1:14" x14ac:dyDescent="0.25">
      <c r="A27" s="51" t="str">
        <f>IFERROR(VLOOKUP(C27,'ptc lookup'!$C$2:$D$18,2,0),"")</f>
        <v/>
      </c>
      <c r="C27" t="s">
        <v>5</v>
      </c>
      <c r="D27" s="54">
        <v>83</v>
      </c>
      <c r="E27" s="54"/>
      <c r="F27" s="54">
        <v>0.36674144864082336</v>
      </c>
      <c r="G27" s="54">
        <v>10.160377502441406</v>
      </c>
      <c r="H27" s="54">
        <v>0</v>
      </c>
      <c r="I27" s="54">
        <v>13.877458572387695</v>
      </c>
      <c r="J27"/>
    </row>
    <row r="28" spans="1:14" x14ac:dyDescent="0.25">
      <c r="A28" s="51" t="str">
        <f>IFERROR(VLOOKUP(C28,'ptc lookup'!$C$2:$D$18,2,0),"")</f>
        <v/>
      </c>
      <c r="C28" t="s">
        <v>5</v>
      </c>
      <c r="D28" s="54">
        <v>103</v>
      </c>
      <c r="E28" s="54"/>
      <c r="F28" s="54">
        <v>0.99904686212539673</v>
      </c>
      <c r="G28" s="54">
        <v>9.6224393844604492</v>
      </c>
      <c r="H28" s="54">
        <v>0</v>
      </c>
      <c r="I28" s="54">
        <v>12.896596908569336</v>
      </c>
      <c r="J28"/>
    </row>
    <row r="29" spans="1:14" x14ac:dyDescent="0.25">
      <c r="A29" s="51" t="str">
        <f>IFERROR(VLOOKUP(C29,'ptc lookup'!$C$2:$D$18,2,0),"")</f>
        <v/>
      </c>
      <c r="C29" t="s">
        <v>5</v>
      </c>
      <c r="D29" s="54">
        <v>123</v>
      </c>
      <c r="E29" s="54"/>
      <c r="F29" s="54">
        <v>1.2887234687805176</v>
      </c>
      <c r="G29" s="54">
        <v>9.3096990585327148</v>
      </c>
      <c r="H29" s="54">
        <v>0</v>
      </c>
      <c r="I29" s="54">
        <v>12.162281036376953</v>
      </c>
      <c r="J29"/>
      <c r="M29"/>
      <c r="N29"/>
    </row>
    <row r="30" spans="1:14" x14ac:dyDescent="0.25">
      <c r="A30" s="51">
        <f>IFERROR(VLOOKUP(C30,'ptc lookup'!$C$2:$D$18,2,0),"")</f>
        <v>15</v>
      </c>
      <c r="C30" t="s">
        <v>227</v>
      </c>
      <c r="D30" s="54">
        <v>134</v>
      </c>
      <c r="E30" s="54">
        <v>5.7792539596557617</v>
      </c>
      <c r="F30" s="54">
        <v>1.5266978740692139</v>
      </c>
      <c r="G30" s="54">
        <v>9.1253824234008789</v>
      </c>
      <c r="H30" s="54">
        <v>6.0982432216405869E-2</v>
      </c>
      <c r="I30" s="54">
        <v>11.876531600952148</v>
      </c>
      <c r="J30"/>
      <c r="M30"/>
      <c r="N30"/>
    </row>
    <row r="31" spans="1:14" x14ac:dyDescent="0.25">
      <c r="A31" s="51" t="str">
        <f>IFERROR(VLOOKUP(C31,'ptc lookup'!$C$2:$D$18,2,0),"")</f>
        <v/>
      </c>
      <c r="C31" t="s">
        <v>5</v>
      </c>
      <c r="D31" s="54">
        <v>143</v>
      </c>
      <c r="E31" s="54"/>
      <c r="F31" s="54">
        <v>1.5980620384216309</v>
      </c>
      <c r="G31" s="54">
        <v>8.9999113082885742</v>
      </c>
      <c r="H31" s="54">
        <v>0.14340201020240784</v>
      </c>
      <c r="I31" s="54">
        <v>11.693874359130859</v>
      </c>
      <c r="J31"/>
      <c r="M31"/>
      <c r="N31"/>
    </row>
    <row r="32" spans="1:14" x14ac:dyDescent="0.25">
      <c r="A32" s="51" t="str">
        <f>IFERROR(VLOOKUP(C32,'ptc lookup'!$C$2:$D$18,2,0),"")</f>
        <v/>
      </c>
      <c r="C32" t="s">
        <v>5</v>
      </c>
      <c r="D32" s="54">
        <v>163</v>
      </c>
      <c r="E32" s="54"/>
      <c r="F32" s="54">
        <v>1.8796948194503784</v>
      </c>
      <c r="G32" s="54">
        <v>8.7877645492553711</v>
      </c>
      <c r="H32" s="54">
        <v>0.46624517440795898</v>
      </c>
      <c r="I32" s="54">
        <v>11.261137962341309</v>
      </c>
      <c r="J32"/>
      <c r="M32"/>
      <c r="N32"/>
    </row>
    <row r="33" spans="1:14" x14ac:dyDescent="0.25">
      <c r="A33" s="51">
        <f>IFERROR(VLOOKUP(C33,'ptc lookup'!$C$2:$D$18,2,0),"")</f>
        <v>4</v>
      </c>
      <c r="C33" t="s">
        <v>225</v>
      </c>
      <c r="D33" s="54">
        <v>179</v>
      </c>
      <c r="E33" s="54">
        <v>4.7627773284912109</v>
      </c>
      <c r="F33" s="54">
        <v>2.0040609836578369</v>
      </c>
      <c r="G33" s="54">
        <v>8.6386785507202148</v>
      </c>
      <c r="H33" s="54">
        <v>0.64856749773025513</v>
      </c>
      <c r="I33" s="54">
        <v>10.980545997619629</v>
      </c>
      <c r="J33"/>
      <c r="M33"/>
      <c r="N33"/>
    </row>
    <row r="34" spans="1:14" x14ac:dyDescent="0.25">
      <c r="A34" s="51" t="str">
        <f>IFERROR(VLOOKUP(C34,'ptc lookup'!$C$2:$D$14,2,0),"")</f>
        <v/>
      </c>
      <c r="C34" t="s">
        <v>5</v>
      </c>
      <c r="D34" s="54">
        <v>180</v>
      </c>
      <c r="E34" s="54"/>
      <c r="F34" s="54">
        <v>2.0161123275756836</v>
      </c>
      <c r="G34" s="54">
        <v>8.630488395690918</v>
      </c>
      <c r="H34" s="54">
        <v>0.65515732765197754</v>
      </c>
      <c r="I34" s="54">
        <v>10.959174156188965</v>
      </c>
      <c r="J34"/>
      <c r="M34"/>
      <c r="N34"/>
    </row>
    <row r="35" spans="1:14" x14ac:dyDescent="0.25">
      <c r="C35" t="s">
        <v>5</v>
      </c>
      <c r="D35" s="54">
        <v>181</v>
      </c>
      <c r="E35" s="54"/>
      <c r="F35" s="54">
        <v>2.0287730693817139</v>
      </c>
      <c r="G35" s="54">
        <v>8.6207981109619141</v>
      </c>
      <c r="H35" s="54">
        <v>0.66210258007049561</v>
      </c>
      <c r="I35" s="54">
        <v>10.935566902160645</v>
      </c>
      <c r="J35"/>
      <c r="M35"/>
      <c r="N35"/>
    </row>
    <row r="36" spans="1:14" x14ac:dyDescent="0.25">
      <c r="C36" t="s">
        <v>5</v>
      </c>
      <c r="D36" s="54">
        <v>182</v>
      </c>
      <c r="E36" s="54"/>
      <c r="F36" s="54">
        <v>2.0420651435852051</v>
      </c>
      <c r="G36" s="54">
        <v>8.6097297668457031</v>
      </c>
      <c r="H36" s="54">
        <v>0.66941815614700317</v>
      </c>
      <c r="I36" s="54">
        <v>10.90995979309082</v>
      </c>
      <c r="J36"/>
      <c r="M36"/>
      <c r="N36"/>
    </row>
    <row r="37" spans="1:14" x14ac:dyDescent="0.25">
      <c r="C37" t="s">
        <v>5</v>
      </c>
      <c r="D37" s="54">
        <v>183</v>
      </c>
      <c r="E37" s="54"/>
      <c r="F37" s="54">
        <v>2.0560097694396973</v>
      </c>
      <c r="G37" s="54">
        <v>8.5973997116088867</v>
      </c>
      <c r="H37" s="54">
        <v>0.6771199107170105</v>
      </c>
      <c r="I37" s="54">
        <v>10.882563591003418</v>
      </c>
      <c r="J37"/>
      <c r="M37"/>
      <c r="N37"/>
    </row>
    <row r="38" spans="1:14" x14ac:dyDescent="0.25">
      <c r="C38" t="s">
        <v>5</v>
      </c>
      <c r="D38" s="54">
        <v>183</v>
      </c>
      <c r="E38" s="54"/>
      <c r="F38" s="54">
        <v>2.0560097694396973</v>
      </c>
      <c r="G38" s="54">
        <v>8.5973997116088867</v>
      </c>
      <c r="H38" s="54">
        <v>0.6771199107170105</v>
      </c>
      <c r="I38" s="54">
        <v>10.882563591003418</v>
      </c>
      <c r="J38"/>
      <c r="M38"/>
      <c r="N38"/>
    </row>
    <row r="39" spans="1:14" x14ac:dyDescent="0.25">
      <c r="C39" t="s">
        <v>5</v>
      </c>
      <c r="D39" s="54">
        <v>184</v>
      </c>
      <c r="E39" s="54"/>
      <c r="F39" s="54">
        <v>2.0706291198730469</v>
      </c>
      <c r="G39" s="54">
        <v>8.5839138031005859</v>
      </c>
      <c r="H39" s="54">
        <v>0.68522387742996216</v>
      </c>
      <c r="I39" s="54">
        <v>10.853570938110352</v>
      </c>
      <c r="J39"/>
      <c r="M39"/>
      <c r="N39"/>
    </row>
    <row r="40" spans="1:14" x14ac:dyDescent="0.25">
      <c r="C40" t="s">
        <v>5</v>
      </c>
      <c r="D40" s="54">
        <v>185</v>
      </c>
      <c r="E40" s="54"/>
      <c r="F40" s="54">
        <v>2.0859470367431641</v>
      </c>
      <c r="G40" s="54">
        <v>8.5693683624267578</v>
      </c>
      <c r="H40" s="54">
        <v>0.69374728202819824</v>
      </c>
      <c r="I40" s="54">
        <v>10.838517189025879</v>
      </c>
      <c r="J40"/>
      <c r="M40"/>
      <c r="N40"/>
    </row>
    <row r="41" spans="1:14" x14ac:dyDescent="0.25">
      <c r="C41" t="s">
        <v>5</v>
      </c>
      <c r="D41" s="54">
        <v>186</v>
      </c>
      <c r="E41" s="54"/>
      <c r="F41" s="54">
        <v>2.1019868850708008</v>
      </c>
      <c r="G41" s="54">
        <v>8.5538568496704102</v>
      </c>
      <c r="H41" s="54">
        <v>0.70270776748657227</v>
      </c>
      <c r="I41" s="54">
        <v>10.839221954345703</v>
      </c>
      <c r="J41"/>
      <c r="M41"/>
      <c r="N41"/>
    </row>
    <row r="42" spans="1:14" x14ac:dyDescent="0.25">
      <c r="C42" t="s">
        <v>5</v>
      </c>
      <c r="D42" s="54">
        <v>187</v>
      </c>
      <c r="E42" s="54"/>
      <c r="F42" s="54">
        <v>2.1187739372253418</v>
      </c>
      <c r="G42" s="54">
        <v>8.5374622344970703</v>
      </c>
      <c r="H42" s="54">
        <v>0.71212399005889893</v>
      </c>
      <c r="I42" s="54">
        <v>10.835977554321289</v>
      </c>
      <c r="J42"/>
    </row>
    <row r="43" spans="1:14" x14ac:dyDescent="0.25">
      <c r="C43" t="s">
        <v>5</v>
      </c>
      <c r="D43" s="54">
        <v>188</v>
      </c>
      <c r="E43" s="54"/>
      <c r="F43" s="54">
        <v>2.1318168640136719</v>
      </c>
      <c r="G43" s="54">
        <v>8.5274133682250977</v>
      </c>
      <c r="H43" s="54">
        <v>0.72201532125473022</v>
      </c>
      <c r="I43" s="54">
        <v>10.829167366027832</v>
      </c>
      <c r="J43"/>
    </row>
    <row r="44" spans="1:14" x14ac:dyDescent="0.25">
      <c r="A44" s="51" t="str">
        <f>IFERROR(VLOOKUP(C44,'ptc lookup'!$C$2:$D$14,2,0),"")</f>
        <v/>
      </c>
      <c r="C44" t="s">
        <v>5</v>
      </c>
      <c r="D44" s="54">
        <v>189</v>
      </c>
      <c r="E44" s="54"/>
      <c r="F44" s="54">
        <v>2.1346535682678223</v>
      </c>
      <c r="G44" s="54">
        <v>8.5292463302612305</v>
      </c>
      <c r="H44" s="54">
        <v>0.73240208625793457</v>
      </c>
      <c r="I44" s="54">
        <v>10.819132804870605</v>
      </c>
      <c r="J44"/>
    </row>
    <row r="45" spans="1:14" x14ac:dyDescent="0.25">
      <c r="A45" s="51" t="str">
        <f>IFERROR(VLOOKUP(C45,'ptc lookup'!$C$2:$D$14,2,0),"")</f>
        <v/>
      </c>
      <c r="C45" t="s">
        <v>5</v>
      </c>
      <c r="D45" s="54">
        <v>190</v>
      </c>
      <c r="E45" s="54"/>
      <c r="F45" s="54">
        <v>2.1377933025360107</v>
      </c>
      <c r="G45" s="54">
        <v>8.5290517807006836</v>
      </c>
      <c r="H45" s="54">
        <v>0.74330538511276245</v>
      </c>
      <c r="I45" s="54">
        <v>10.806187629699707</v>
      </c>
      <c r="J45"/>
    </row>
    <row r="46" spans="1:14" x14ac:dyDescent="0.25">
      <c r="A46" s="51" t="str">
        <f>IFERROR(VLOOKUP(C46,'ptc lookup'!$C$2:$D$14,2,0),"")</f>
        <v/>
      </c>
      <c r="C46" t="s">
        <v>5</v>
      </c>
      <c r="D46" s="54">
        <v>191</v>
      </c>
      <c r="E46" s="54"/>
      <c r="F46" s="54">
        <v>2.1412463188171387</v>
      </c>
      <c r="G46" s="54">
        <v>8.5269842147827148</v>
      </c>
      <c r="H46" s="54">
        <v>0.75474745035171509</v>
      </c>
      <c r="I46" s="54">
        <v>10.790616035461426</v>
      </c>
      <c r="J46"/>
    </row>
    <row r="47" spans="1:14" x14ac:dyDescent="0.25">
      <c r="A47" s="51" t="str">
        <f>IFERROR(VLOOKUP(C47,'ptc lookup'!$C$2:$D$14,2,0),"")</f>
        <v/>
      </c>
      <c r="C47" t="s">
        <v>5</v>
      </c>
      <c r="D47" s="54">
        <v>192</v>
      </c>
      <c r="E47" s="54"/>
      <c r="F47" s="54">
        <v>2.1450221538543701</v>
      </c>
      <c r="G47" s="54">
        <v>8.5231876373291016</v>
      </c>
      <c r="H47" s="54">
        <v>0.76675134897232056</v>
      </c>
      <c r="I47" s="54">
        <v>10.772674560546875</v>
      </c>
      <c r="J47"/>
    </row>
    <row r="48" spans="1:14" x14ac:dyDescent="0.25">
      <c r="A48" s="51" t="str">
        <f>IFERROR(VLOOKUP(C48,'ptc lookup'!$C$2:$D$14,2,0),"")</f>
        <v/>
      </c>
      <c r="C48" t="s">
        <v>5</v>
      </c>
      <c r="D48" s="54">
        <v>193</v>
      </c>
      <c r="E48" s="54"/>
      <c r="F48" s="54">
        <v>2.1491310596466064</v>
      </c>
      <c r="G48" s="54">
        <v>8.5177946090698242</v>
      </c>
      <c r="H48" s="54">
        <v>0.77934122085571289</v>
      </c>
      <c r="I48" s="54">
        <v>10.752596855163574</v>
      </c>
      <c r="J48"/>
    </row>
    <row r="49" spans="1:10" x14ac:dyDescent="0.25">
      <c r="A49" s="51" t="str">
        <f>IFERROR(VLOOKUP(C49,'ptc lookup'!$C$2:$D$14,2,0),"")</f>
        <v/>
      </c>
      <c r="C49" t="s">
        <v>5</v>
      </c>
      <c r="D49" s="54">
        <v>194</v>
      </c>
      <c r="E49" s="54"/>
      <c r="F49" s="54">
        <v>2.1535837650299072</v>
      </c>
      <c r="G49" s="54">
        <v>8.5109291076660156</v>
      </c>
      <c r="H49" s="54">
        <v>0.79254227876663208</v>
      </c>
      <c r="I49" s="54">
        <v>10.730594635009766</v>
      </c>
      <c r="J49"/>
    </row>
    <row r="50" spans="1:10" x14ac:dyDescent="0.25">
      <c r="A50" s="51" t="str">
        <f>IFERROR(VLOOKUP(C50,'ptc lookup'!$C$2:$D$14,2,0),"")</f>
        <v/>
      </c>
      <c r="C50" t="s">
        <v>5</v>
      </c>
      <c r="D50" s="54">
        <v>195</v>
      </c>
      <c r="E50" s="54"/>
      <c r="F50" s="54">
        <v>2.158390998840332</v>
      </c>
      <c r="G50" s="54">
        <v>8.5027065277099609</v>
      </c>
      <c r="H50" s="54">
        <v>0.80638110637664795</v>
      </c>
      <c r="I50" s="54">
        <v>10.706860542297363</v>
      </c>
      <c r="J50"/>
    </row>
    <row r="51" spans="1:10" x14ac:dyDescent="0.25">
      <c r="A51" s="51" t="str">
        <f>IFERROR(VLOOKUP(C51,'ptc lookup'!$C$2:$D$14,2,0),"")</f>
        <v/>
      </c>
      <c r="C51" t="s">
        <v>5</v>
      </c>
      <c r="D51" s="54">
        <v>196</v>
      </c>
      <c r="E51" s="54"/>
      <c r="F51" s="54">
        <v>2.1635642051696777</v>
      </c>
      <c r="G51" s="54">
        <v>8.4932308197021484</v>
      </c>
      <c r="H51" s="54">
        <v>0.8208850622177124</v>
      </c>
      <c r="I51" s="54">
        <v>10.681571960449219</v>
      </c>
      <c r="J51"/>
    </row>
    <row r="52" spans="1:10" x14ac:dyDescent="0.25">
      <c r="C52" t="s">
        <v>5</v>
      </c>
      <c r="D52" s="54">
        <v>197</v>
      </c>
      <c r="E52" s="54"/>
      <c r="F52" s="54">
        <v>2.1691148281097412</v>
      </c>
      <c r="G52" s="54">
        <v>8.4826011657714844</v>
      </c>
      <c r="H52" s="54">
        <v>0.83608293533325195</v>
      </c>
      <c r="I52" s="54">
        <v>10.654887199401855</v>
      </c>
      <c r="J52"/>
    </row>
    <row r="53" spans="1:10" x14ac:dyDescent="0.25">
      <c r="A53" s="51" t="str">
        <f>IFERROR(VLOOKUP(C53,'ptc lookup'!$C$2:$D$14,2,0),"")</f>
        <v/>
      </c>
      <c r="C53" t="s">
        <v>5</v>
      </c>
      <c r="D53" s="54">
        <v>198</v>
      </c>
      <c r="E53" s="54"/>
      <c r="F53" s="54">
        <v>2.1750550270080566</v>
      </c>
      <c r="G53" s="54">
        <v>8.4709100723266602</v>
      </c>
      <c r="H53" s="54">
        <v>0.8520050048828125</v>
      </c>
      <c r="I53" s="54">
        <v>10.651852607727051</v>
      </c>
      <c r="J53"/>
    </row>
    <row r="54" spans="1:10" x14ac:dyDescent="0.25">
      <c r="A54" s="51" t="str">
        <f>IFERROR(VLOOKUP(C54,'ptc lookup'!$C$2:$D$14,2,0),"")</f>
        <v/>
      </c>
      <c r="C54" t="s">
        <v>5</v>
      </c>
      <c r="D54" s="54">
        <v>199</v>
      </c>
      <c r="E54" s="54"/>
      <c r="F54" s="54">
        <v>2.1813969612121582</v>
      </c>
      <c r="G54" s="54">
        <v>8.4582414627075195</v>
      </c>
      <c r="H54" s="54">
        <v>0.86868268251419067</v>
      </c>
      <c r="I54" s="54">
        <v>10.651140213012695</v>
      </c>
    </row>
    <row r="55" spans="1:10" x14ac:dyDescent="0.25">
      <c r="A55" s="51" t="str">
        <f>IFERROR(VLOOKUP(C55,'ptc lookup'!$C$2:$D$14,2,0),"")</f>
        <v/>
      </c>
      <c r="C55"/>
      <c r="D55" s="54"/>
      <c r="E55" s="54"/>
      <c r="F55" s="54"/>
      <c r="G55" s="54"/>
      <c r="H55" s="54"/>
      <c r="I55" s="54"/>
    </row>
    <row r="56" spans="1:10" x14ac:dyDescent="0.25">
      <c r="A56" s="51" t="str">
        <f>IFERROR(VLOOKUP(C56,'ptc lookup'!$C$2:$D$14,2,0),"")</f>
        <v/>
      </c>
      <c r="C56"/>
      <c r="D56" s="54"/>
      <c r="E56" s="54"/>
      <c r="F56" s="54"/>
      <c r="G56" s="54"/>
      <c r="H56" s="54"/>
      <c r="I56" s="54"/>
    </row>
    <row r="57" spans="1:10" x14ac:dyDescent="0.25">
      <c r="A57" s="51" t="str">
        <f>IFERROR(VLOOKUP(C57,'ptc lookup'!$C$2:$D$14,2,0),"")</f>
        <v/>
      </c>
      <c r="C57"/>
      <c r="D57" s="54"/>
      <c r="E57" s="54"/>
      <c r="F57" s="54"/>
      <c r="G57" s="54"/>
      <c r="H57" s="54"/>
      <c r="I57" s="54"/>
    </row>
    <row r="58" spans="1:10" x14ac:dyDescent="0.25">
      <c r="A58" s="51" t="str">
        <f>IFERROR(VLOOKUP(C58,'ptc lookup'!$C$2:$D$14,2,0),"")</f>
        <v/>
      </c>
      <c r="C58"/>
      <c r="D58" s="54"/>
      <c r="E58" s="54"/>
      <c r="F58" s="54"/>
      <c r="G58" s="54"/>
      <c r="H58" s="54"/>
      <c r="I58" s="54"/>
    </row>
    <row r="59" spans="1:10" x14ac:dyDescent="0.25">
      <c r="A59" s="51" t="str">
        <f>IFERROR(VLOOKUP(C59,'ptc lookup'!$C$2:$D$14,2,0),"")</f>
        <v/>
      </c>
      <c r="C59"/>
      <c r="D59" s="54"/>
      <c r="E59" s="54"/>
      <c r="F59" s="54"/>
      <c r="G59" s="54"/>
      <c r="H59" s="54"/>
      <c r="I59" s="54"/>
    </row>
    <row r="60" spans="1:10" x14ac:dyDescent="0.25">
      <c r="A60" s="51" t="str">
        <f>IFERROR(VLOOKUP(C60,'ptc lookup'!$C$2:$D$14,2,0),"")</f>
        <v/>
      </c>
      <c r="C60"/>
      <c r="D60" s="54"/>
      <c r="E60" s="54"/>
      <c r="F60" s="54"/>
      <c r="G60" s="54"/>
      <c r="H60" s="54"/>
      <c r="I60" s="54"/>
    </row>
    <row r="61" spans="1:10" x14ac:dyDescent="0.25">
      <c r="A61" s="51" t="str">
        <f>IFERROR(VLOOKUP(C61,'ptc lookup'!$C$2:$D$14,2,0),"")</f>
        <v/>
      </c>
      <c r="C61"/>
      <c r="D61" s="54"/>
      <c r="E61" s="54"/>
      <c r="F61" s="54"/>
      <c r="G61" s="54"/>
      <c r="H61" s="54"/>
      <c r="I61" s="54"/>
    </row>
    <row r="62" spans="1:10" x14ac:dyDescent="0.25">
      <c r="A62" s="51" t="str">
        <f>IFERROR(VLOOKUP(C62,'ptc lookup'!$C$2:$D$14,2,0),"")</f>
        <v/>
      </c>
      <c r="C62"/>
      <c r="D62" s="54"/>
      <c r="E62" s="54"/>
      <c r="F62" s="54"/>
      <c r="G62" s="54"/>
      <c r="H62" s="54"/>
      <c r="I62" s="54"/>
    </row>
    <row r="63" spans="1:10" x14ac:dyDescent="0.25">
      <c r="A63" s="51" t="str">
        <f>IFERROR(VLOOKUP(C63,'ptc lookup'!$C$2:$D$14,2,0),"")</f>
        <v/>
      </c>
      <c r="C63"/>
      <c r="D63" s="54"/>
      <c r="E63" s="54"/>
      <c r="F63" s="54"/>
      <c r="G63" s="54"/>
      <c r="H63" s="54"/>
      <c r="I63" s="54"/>
    </row>
    <row r="64" spans="1:10" x14ac:dyDescent="0.25">
      <c r="A64" s="51" t="str">
        <f>IFERROR(VLOOKUP(C64,'ptc lookup'!$C$2:$D$14,2,0),"")</f>
        <v/>
      </c>
      <c r="C64"/>
      <c r="D64" s="54"/>
      <c r="E64" s="54"/>
      <c r="F64" s="54"/>
      <c r="G64" s="54"/>
      <c r="H64" s="54"/>
      <c r="I64" s="54"/>
    </row>
    <row r="65" spans="1:9" x14ac:dyDescent="0.25">
      <c r="A65" s="51" t="str">
        <f>IFERROR(VLOOKUP(C65,'ptc lookup'!$C$2:$D$14,2,0),"")</f>
        <v/>
      </c>
      <c r="C65"/>
      <c r="D65" s="54"/>
      <c r="E65" s="54"/>
      <c r="F65" s="54"/>
      <c r="G65" s="54"/>
      <c r="H65" s="54"/>
      <c r="I65" s="54"/>
    </row>
    <row r="66" spans="1:9" x14ac:dyDescent="0.25">
      <c r="A66" s="51" t="str">
        <f>IFERROR(VLOOKUP(C66,'ptc lookup'!$C$2:$D$14,2,0),"")</f>
        <v/>
      </c>
      <c r="C66"/>
      <c r="D66" s="54"/>
      <c r="E66" s="54"/>
      <c r="F66" s="54"/>
      <c r="G66" s="54"/>
      <c r="H66" s="54"/>
      <c r="I66" s="54"/>
    </row>
    <row r="67" spans="1:9" x14ac:dyDescent="0.25">
      <c r="A67" s="51" t="str">
        <f>IFERROR(VLOOKUP(C67,'ptc lookup'!$C$2:$D$14,2,0),"")</f>
        <v/>
      </c>
      <c r="C67"/>
      <c r="D67" s="54"/>
      <c r="E67" s="54"/>
      <c r="F67" s="54"/>
      <c r="G67" s="54"/>
      <c r="H67" s="54"/>
      <c r="I67" s="54"/>
    </row>
    <row r="68" spans="1:9" x14ac:dyDescent="0.25">
      <c r="A68" s="51" t="str">
        <f>IFERROR(VLOOKUP(C68,'ptc lookup'!$C$2:$D$14,2,0),"")</f>
        <v/>
      </c>
      <c r="C68"/>
      <c r="D68" s="54"/>
      <c r="E68" s="54"/>
      <c r="F68" s="54"/>
      <c r="G68" s="54"/>
      <c r="H68" s="54"/>
      <c r="I68" s="54"/>
    </row>
    <row r="69" spans="1:9" x14ac:dyDescent="0.25">
      <c r="A69" s="51" t="str">
        <f>IFERROR(VLOOKUP(C69,'ptc lookup'!$C$2:$D$14,2,0),"")</f>
        <v/>
      </c>
      <c r="C69"/>
      <c r="D69" s="54"/>
      <c r="E69" s="54"/>
      <c r="F69" s="54"/>
      <c r="G69" s="54"/>
      <c r="H69" s="54"/>
      <c r="I69" s="54"/>
    </row>
    <row r="70" spans="1:9" x14ac:dyDescent="0.25">
      <c r="A70" s="51" t="str">
        <f>IFERROR(VLOOKUP(C70,'ptc lookup'!$C$2:$D$14,2,0),"")</f>
        <v/>
      </c>
      <c r="C70"/>
      <c r="D70" s="54"/>
      <c r="E70" s="54"/>
      <c r="F70" s="54"/>
      <c r="G70" s="54"/>
      <c r="H70" s="54"/>
      <c r="I70" s="54"/>
    </row>
    <row r="71" spans="1:9" x14ac:dyDescent="0.25">
      <c r="A71" s="51" t="str">
        <f>IFERROR(VLOOKUP(C71,'ptc lookup'!$C$2:$D$14,2,0),"")</f>
        <v/>
      </c>
      <c r="C71"/>
      <c r="D71" s="54"/>
      <c r="E71" s="54"/>
      <c r="F71" s="54"/>
      <c r="G71" s="54"/>
      <c r="H71" s="54"/>
      <c r="I71" s="54"/>
    </row>
    <row r="72" spans="1:9" x14ac:dyDescent="0.25">
      <c r="A72" s="51" t="str">
        <f>IFERROR(VLOOKUP(C72,'ptc lookup'!$C$2:$D$14,2,0),"")</f>
        <v/>
      </c>
      <c r="C72"/>
      <c r="D72" s="54"/>
      <c r="E72" s="54"/>
      <c r="F72" s="54"/>
      <c r="G72" s="54"/>
      <c r="H72" s="54"/>
      <c r="I72" s="54"/>
    </row>
    <row r="73" spans="1:9" x14ac:dyDescent="0.25">
      <c r="A73" s="51" t="str">
        <f>IFERROR(VLOOKUP(C73,'ptc lookup'!$C$2:$D$14,2,0),"")</f>
        <v/>
      </c>
      <c r="C73"/>
      <c r="D73" s="54"/>
      <c r="E73" s="54"/>
      <c r="F73" s="54"/>
      <c r="G73" s="54"/>
      <c r="H73" s="54"/>
      <c r="I73" s="54"/>
    </row>
    <row r="74" spans="1:9" x14ac:dyDescent="0.25">
      <c r="A74" s="51" t="str">
        <f>IFERROR(VLOOKUP(C74,'ptc lookup'!$C$2:$D$14,2,0),"")</f>
        <v/>
      </c>
      <c r="C74"/>
      <c r="D74" s="54"/>
      <c r="E74" s="54"/>
      <c r="F74" s="54"/>
      <c r="G74" s="54"/>
      <c r="H74" s="54"/>
      <c r="I74" s="54"/>
    </row>
    <row r="75" spans="1:9" x14ac:dyDescent="0.25">
      <c r="A75" s="51" t="str">
        <f>IFERROR(VLOOKUP(C75,'ptc lookup'!$C$2:$D$14,2,0),"")</f>
        <v/>
      </c>
      <c r="C75"/>
      <c r="D75" s="54"/>
      <c r="E75" s="54"/>
      <c r="F75" s="54"/>
      <c r="G75" s="54"/>
      <c r="H75" s="54"/>
      <c r="I75" s="54"/>
    </row>
    <row r="76" spans="1:9" x14ac:dyDescent="0.25">
      <c r="A76" s="51" t="str">
        <f>IFERROR(VLOOKUP(C76,'ptc lookup'!$C$2:$D$14,2,0),"")</f>
        <v/>
      </c>
      <c r="C76"/>
      <c r="D76" s="54"/>
      <c r="E76" s="54"/>
      <c r="F76" s="54"/>
      <c r="G76" s="54"/>
      <c r="H76" s="54"/>
      <c r="I76" s="54"/>
    </row>
    <row r="77" spans="1:9" x14ac:dyDescent="0.25">
      <c r="A77" s="51" t="str">
        <f>IFERROR(VLOOKUP(C77,'ptc lookup'!$C$2:$D$14,2,0),"")</f>
        <v/>
      </c>
      <c r="C77"/>
      <c r="D77" s="54"/>
      <c r="E77" s="54"/>
      <c r="F77" s="54"/>
      <c r="G77" s="54"/>
      <c r="H77" s="54"/>
      <c r="I77" s="54"/>
    </row>
    <row r="78" spans="1:9" x14ac:dyDescent="0.25">
      <c r="C78"/>
      <c r="D78" s="54"/>
      <c r="E78" s="54"/>
      <c r="F78" s="54"/>
      <c r="G78" s="54"/>
      <c r="H78" s="54"/>
      <c r="I78" s="54"/>
    </row>
    <row r="79" spans="1:9" x14ac:dyDescent="0.25">
      <c r="C79"/>
      <c r="D79" s="54"/>
      <c r="E79" s="54"/>
      <c r="F79" s="54"/>
      <c r="G79" s="54"/>
      <c r="H79" s="54"/>
      <c r="I79" s="54"/>
    </row>
    <row r="80" spans="1:9" x14ac:dyDescent="0.25">
      <c r="C80"/>
      <c r="D80" s="54"/>
      <c r="E80" s="54"/>
      <c r="F80" s="54"/>
      <c r="G80" s="54"/>
      <c r="H80" s="54"/>
      <c r="I80" s="54"/>
    </row>
    <row r="81" spans="3:9" x14ac:dyDescent="0.25">
      <c r="C81"/>
      <c r="D81" s="54"/>
      <c r="E81" s="54"/>
      <c r="F81" s="54"/>
      <c r="G81" s="54"/>
      <c r="H81" s="54"/>
      <c r="I81" s="54"/>
    </row>
    <row r="82" spans="3:9" x14ac:dyDescent="0.25">
      <c r="C82"/>
      <c r="D82" s="54"/>
      <c r="E82" s="54"/>
      <c r="F82" s="54"/>
      <c r="G82" s="54"/>
      <c r="H82" s="54"/>
      <c r="I82" s="54"/>
    </row>
    <row r="83" spans="3:9" x14ac:dyDescent="0.25">
      <c r="D83" s="52"/>
      <c r="E83" s="52"/>
      <c r="F83" s="52"/>
      <c r="G83" s="52"/>
      <c r="H83" s="52"/>
      <c r="I83" s="52"/>
    </row>
    <row r="84" spans="3:9" x14ac:dyDescent="0.25">
      <c r="D84" s="52"/>
      <c r="E84" s="52"/>
      <c r="F84" s="52"/>
      <c r="G84" s="52"/>
      <c r="H84" s="52"/>
      <c r="I84" s="52"/>
    </row>
    <row r="85" spans="3:9" x14ac:dyDescent="0.25">
      <c r="D85" s="52"/>
      <c r="E85" s="52"/>
      <c r="F85" s="52"/>
      <c r="G85" s="52"/>
      <c r="H85" s="52"/>
      <c r="I85" s="52"/>
    </row>
    <row r="86" spans="3:9" x14ac:dyDescent="0.25">
      <c r="D86" s="52"/>
      <c r="E86" s="52"/>
      <c r="F86" s="52"/>
      <c r="G86" s="52"/>
      <c r="H86" s="52"/>
      <c r="I86" s="52"/>
    </row>
    <row r="87" spans="3:9" x14ac:dyDescent="0.25">
      <c r="D87" s="52"/>
      <c r="E87" s="52"/>
      <c r="F87" s="52"/>
      <c r="G87" s="52"/>
      <c r="H87" s="52"/>
      <c r="I87" s="52"/>
    </row>
    <row r="88" spans="3:9" x14ac:dyDescent="0.25">
      <c r="D88" s="52"/>
      <c r="E88" s="52"/>
      <c r="F88" s="52"/>
      <c r="G88" s="52"/>
      <c r="H88" s="52"/>
      <c r="I88" s="52"/>
    </row>
    <row r="89" spans="3:9" x14ac:dyDescent="0.25">
      <c r="D89" s="52"/>
      <c r="E89" s="52"/>
      <c r="F89" s="52"/>
      <c r="G89" s="52"/>
      <c r="H89" s="52"/>
      <c r="I89" s="52"/>
    </row>
    <row r="90" spans="3:9" x14ac:dyDescent="0.25">
      <c r="D90" s="52"/>
      <c r="E90" s="52"/>
      <c r="F90" s="52"/>
      <c r="G90" s="52"/>
      <c r="H90" s="52"/>
      <c r="I90" s="52"/>
    </row>
    <row r="91" spans="3:9" x14ac:dyDescent="0.25">
      <c r="D91" s="52"/>
      <c r="E91" s="52"/>
      <c r="F91" s="52"/>
      <c r="G91" s="52"/>
      <c r="H91" s="52"/>
      <c r="I91" s="52"/>
    </row>
    <row r="92" spans="3:9" x14ac:dyDescent="0.25">
      <c r="D92" s="52"/>
      <c r="E92" s="52"/>
      <c r="F92" s="52"/>
      <c r="G92" s="52"/>
      <c r="H92" s="52"/>
      <c r="I92" s="52"/>
    </row>
    <row r="93" spans="3:9" x14ac:dyDescent="0.25">
      <c r="D93" s="52"/>
      <c r="E93" s="52"/>
      <c r="F93" s="52"/>
      <c r="G93" s="52"/>
      <c r="H93" s="52"/>
      <c r="I93" s="52"/>
    </row>
    <row r="94" spans="3:9" x14ac:dyDescent="0.25">
      <c r="D94" s="52"/>
      <c r="E94" s="52"/>
      <c r="F94" s="52"/>
      <c r="G94" s="52"/>
      <c r="H94" s="52"/>
      <c r="I94" s="52"/>
    </row>
    <row r="95" spans="3:9" x14ac:dyDescent="0.25">
      <c r="D95" s="52"/>
      <c r="E95" s="52"/>
      <c r="F95" s="52"/>
      <c r="G95" s="52"/>
      <c r="H95" s="52"/>
      <c r="I95" s="52"/>
    </row>
    <row r="96" spans="3:9" x14ac:dyDescent="0.25">
      <c r="D96" s="52"/>
      <c r="E96" s="52"/>
      <c r="F96" s="52"/>
      <c r="G96" s="52"/>
      <c r="H96" s="52"/>
      <c r="I96" s="52"/>
    </row>
    <row r="97" spans="4:9" x14ac:dyDescent="0.25">
      <c r="D97" s="52"/>
      <c r="E97" s="52"/>
      <c r="F97" s="52"/>
      <c r="G97" s="52"/>
      <c r="H97" s="52"/>
      <c r="I97" s="52"/>
    </row>
    <row r="98" spans="4:9" x14ac:dyDescent="0.25">
      <c r="D98" s="52"/>
      <c r="E98" s="52"/>
      <c r="F98" s="52"/>
      <c r="G98" s="52"/>
      <c r="H98" s="52"/>
      <c r="I98" s="52"/>
    </row>
    <row r="99" spans="4:9" x14ac:dyDescent="0.25">
      <c r="D99" s="52"/>
      <c r="E99" s="52"/>
      <c r="F99" s="52"/>
      <c r="G99" s="52"/>
      <c r="H99" s="52"/>
      <c r="I99" s="52"/>
    </row>
    <row r="100" spans="4:9" x14ac:dyDescent="0.25">
      <c r="D100" s="52"/>
      <c r="E100" s="52"/>
      <c r="F100" s="52"/>
      <c r="G100" s="52"/>
      <c r="H100" s="52"/>
      <c r="I100" s="52"/>
    </row>
    <row r="101" spans="4:9" x14ac:dyDescent="0.25">
      <c r="D101" s="52"/>
      <c r="E101" s="52"/>
      <c r="F101" s="52"/>
      <c r="G101" s="52"/>
      <c r="H101" s="52"/>
      <c r="I101" s="52"/>
    </row>
    <row r="102" spans="4:9" x14ac:dyDescent="0.25">
      <c r="D102" s="52"/>
      <c r="E102" s="52"/>
      <c r="F102" s="52"/>
      <c r="G102" s="52"/>
      <c r="H102" s="52"/>
      <c r="I102" s="52"/>
    </row>
    <row r="103" spans="4:9" x14ac:dyDescent="0.25">
      <c r="D103" s="52"/>
      <c r="E103" s="52"/>
      <c r="F103" s="52"/>
      <c r="G103" s="52"/>
      <c r="H103" s="52"/>
      <c r="I103" s="52"/>
    </row>
    <row r="104" spans="4:9" x14ac:dyDescent="0.25">
      <c r="D104" s="52"/>
      <c r="E104" s="52"/>
      <c r="F104" s="52"/>
      <c r="G104" s="52"/>
      <c r="H104" s="52"/>
      <c r="I104" s="52"/>
    </row>
    <row r="105" spans="4:9" x14ac:dyDescent="0.25">
      <c r="D105" s="52"/>
      <c r="E105" s="52"/>
      <c r="F105" s="52"/>
      <c r="G105" s="52"/>
      <c r="H105" s="52"/>
      <c r="I105" s="52"/>
    </row>
    <row r="106" spans="4:9" x14ac:dyDescent="0.25">
      <c r="D106" s="52"/>
      <c r="E106" s="52"/>
      <c r="F106" s="52"/>
      <c r="G106" s="52"/>
      <c r="H106" s="52"/>
      <c r="I106" s="52"/>
    </row>
    <row r="107" spans="4:9" x14ac:dyDescent="0.25">
      <c r="D107" s="52"/>
      <c r="E107" s="52"/>
      <c r="F107" s="52"/>
      <c r="G107" s="52"/>
      <c r="H107" s="52"/>
      <c r="I107" s="52"/>
    </row>
    <row r="108" spans="4:9" x14ac:dyDescent="0.25">
      <c r="D108" s="52"/>
      <c r="E108" s="52"/>
      <c r="F108" s="52"/>
      <c r="G108" s="52"/>
      <c r="H108" s="52"/>
      <c r="I108" s="52"/>
    </row>
    <row r="109" spans="4:9" x14ac:dyDescent="0.25">
      <c r="D109" s="52"/>
      <c r="E109" s="52"/>
      <c r="F109" s="52"/>
      <c r="G109" s="52"/>
      <c r="H109" s="52"/>
      <c r="I109" s="52"/>
    </row>
    <row r="110" spans="4:9" x14ac:dyDescent="0.25">
      <c r="D110" s="52"/>
      <c r="E110" s="52"/>
      <c r="F110" s="52"/>
      <c r="G110" s="52"/>
      <c r="H110" s="52"/>
      <c r="I110" s="52"/>
    </row>
    <row r="111" spans="4:9" x14ac:dyDescent="0.25">
      <c r="D111" s="52"/>
      <c r="E111" s="52"/>
      <c r="F111" s="52"/>
      <c r="G111" s="52"/>
      <c r="H111" s="52"/>
      <c r="I111" s="52"/>
    </row>
    <row r="112" spans="4:9" x14ac:dyDescent="0.25">
      <c r="D112" s="52"/>
      <c r="E112" s="52"/>
      <c r="F112" s="52"/>
      <c r="G112" s="52"/>
      <c r="H112" s="52"/>
      <c r="I112" s="52"/>
    </row>
    <row r="113" spans="4:9" x14ac:dyDescent="0.25">
      <c r="D113" s="52"/>
      <c r="E113" s="52"/>
      <c r="F113" s="52"/>
      <c r="G113" s="52"/>
      <c r="H113" s="52"/>
      <c r="I113" s="52"/>
    </row>
    <row r="114" spans="4:9" x14ac:dyDescent="0.25">
      <c r="D114" s="52"/>
      <c r="E114" s="52"/>
      <c r="F114" s="52"/>
      <c r="G114" s="52"/>
      <c r="H114" s="52"/>
      <c r="I114" s="52"/>
    </row>
    <row r="115" spans="4:9" x14ac:dyDescent="0.25">
      <c r="D115" s="52"/>
      <c r="E115" s="52"/>
      <c r="F115" s="52"/>
      <c r="G115" s="52"/>
      <c r="H115" s="52"/>
      <c r="I115" s="52"/>
    </row>
    <row r="116" spans="4:9" x14ac:dyDescent="0.25">
      <c r="D116" s="52"/>
      <c r="E116" s="52"/>
      <c r="F116" s="52"/>
      <c r="G116" s="52"/>
      <c r="H116" s="52"/>
      <c r="I116" s="52"/>
    </row>
    <row r="117" spans="4:9" x14ac:dyDescent="0.25">
      <c r="D117" s="52"/>
      <c r="E117" s="52"/>
      <c r="F117" s="52"/>
      <c r="G117" s="52"/>
      <c r="H117" s="52"/>
      <c r="I117" s="52"/>
    </row>
    <row r="118" spans="4:9" x14ac:dyDescent="0.25">
      <c r="D118" s="52"/>
      <c r="E118" s="52"/>
      <c r="F118" s="52"/>
      <c r="G118" s="52"/>
      <c r="H118" s="52"/>
      <c r="I118" s="52"/>
    </row>
    <row r="119" spans="4:9" x14ac:dyDescent="0.25">
      <c r="D119" s="52"/>
      <c r="E119" s="52"/>
      <c r="F119" s="52"/>
      <c r="G119" s="52"/>
      <c r="H119" s="52"/>
      <c r="I119" s="52"/>
    </row>
    <row r="120" spans="4:9" x14ac:dyDescent="0.25">
      <c r="D120" s="52"/>
      <c r="E120" s="52"/>
      <c r="F120" s="52"/>
      <c r="G120" s="52"/>
      <c r="H120" s="52"/>
      <c r="I120" s="52"/>
    </row>
    <row r="121" spans="4:9" x14ac:dyDescent="0.25">
      <c r="D121" s="52"/>
      <c r="E121" s="52"/>
      <c r="F121" s="52"/>
      <c r="G121" s="52"/>
      <c r="H121" s="52"/>
      <c r="I121" s="52"/>
    </row>
    <row r="122" spans="4:9" x14ac:dyDescent="0.25">
      <c r="D122" s="52"/>
      <c r="E122" s="52"/>
      <c r="F122" s="52"/>
      <c r="G122" s="52"/>
      <c r="H122" s="52"/>
      <c r="I122" s="52"/>
    </row>
    <row r="123" spans="4:9" x14ac:dyDescent="0.25">
      <c r="D123" s="52"/>
      <c r="E123" s="52"/>
      <c r="F123" s="52"/>
      <c r="G123" s="52"/>
      <c r="H123" s="52"/>
      <c r="I123" s="52"/>
    </row>
    <row r="124" spans="4:9" x14ac:dyDescent="0.25">
      <c r="D124" s="52"/>
      <c r="E124" s="52"/>
      <c r="F124" s="52"/>
      <c r="G124" s="52"/>
      <c r="H124" s="52"/>
      <c r="I124" s="52"/>
    </row>
    <row r="125" spans="4:9" x14ac:dyDescent="0.25">
      <c r="D125" s="52"/>
      <c r="E125" s="52"/>
      <c r="F125" s="52"/>
      <c r="G125" s="52"/>
      <c r="H125" s="52"/>
      <c r="I125" s="52"/>
    </row>
    <row r="126" spans="4:9" x14ac:dyDescent="0.25">
      <c r="D126" s="52"/>
      <c r="E126" s="52"/>
      <c r="F126" s="52"/>
      <c r="G126" s="52"/>
      <c r="H126" s="52"/>
      <c r="I126" s="52"/>
    </row>
    <row r="127" spans="4:9" x14ac:dyDescent="0.25">
      <c r="D127" s="52"/>
      <c r="E127" s="52"/>
      <c r="F127" s="52"/>
      <c r="G127" s="52"/>
      <c r="H127" s="52"/>
      <c r="I127" s="52"/>
    </row>
    <row r="128" spans="4:9" x14ac:dyDescent="0.25">
      <c r="D128" s="52"/>
      <c r="E128" s="52"/>
      <c r="F128" s="52"/>
      <c r="G128" s="52"/>
      <c r="H128" s="52"/>
      <c r="I128" s="52"/>
    </row>
    <row r="129" spans="4:9" x14ac:dyDescent="0.25">
      <c r="D129" s="52"/>
      <c r="E129" s="52"/>
      <c r="F129" s="52"/>
      <c r="G129" s="52"/>
      <c r="H129" s="52"/>
      <c r="I129" s="52"/>
    </row>
    <row r="130" spans="4:9" x14ac:dyDescent="0.25">
      <c r="D130" s="52"/>
      <c r="E130" s="52"/>
      <c r="F130" s="52"/>
      <c r="G130" s="52"/>
      <c r="H130" s="52"/>
      <c r="I130" s="52"/>
    </row>
    <row r="131" spans="4:9" x14ac:dyDescent="0.25">
      <c r="D131" s="52"/>
      <c r="E131" s="52"/>
      <c r="F131" s="52"/>
      <c r="G131" s="52"/>
      <c r="H131" s="52"/>
      <c r="I131" s="52"/>
    </row>
    <row r="132" spans="4:9" x14ac:dyDescent="0.25">
      <c r="D132" s="52"/>
      <c r="E132" s="52"/>
      <c r="F132" s="52"/>
      <c r="G132" s="52"/>
      <c r="H132" s="52"/>
      <c r="I132" s="52"/>
    </row>
    <row r="133" spans="4:9" x14ac:dyDescent="0.25">
      <c r="D133" s="52"/>
      <c r="E133" s="52"/>
      <c r="F133" s="52"/>
      <c r="G133" s="52"/>
      <c r="H133" s="52"/>
      <c r="I133" s="52"/>
    </row>
    <row r="134" spans="4:9" x14ac:dyDescent="0.25">
      <c r="D134" s="52"/>
      <c r="E134" s="52"/>
      <c r="F134" s="52"/>
      <c r="G134" s="52"/>
      <c r="H134" s="52"/>
      <c r="I134" s="52"/>
    </row>
    <row r="135" spans="4:9" x14ac:dyDescent="0.25">
      <c r="D135" s="52"/>
      <c r="E135" s="52"/>
      <c r="F135" s="52"/>
      <c r="G135" s="52"/>
      <c r="H135" s="52"/>
      <c r="I135" s="52"/>
    </row>
    <row r="136" spans="4:9" x14ac:dyDescent="0.25">
      <c r="D136" s="52"/>
      <c r="E136" s="52"/>
      <c r="F136" s="52"/>
      <c r="G136" s="52"/>
      <c r="H136" s="52"/>
      <c r="I136" s="52"/>
    </row>
    <row r="137" spans="4:9" x14ac:dyDescent="0.25">
      <c r="D137" s="52"/>
      <c r="E137" s="52"/>
      <c r="F137" s="52"/>
      <c r="G137" s="52"/>
      <c r="H137" s="52"/>
      <c r="I137" s="52"/>
    </row>
    <row r="138" spans="4:9" x14ac:dyDescent="0.25">
      <c r="D138" s="52"/>
      <c r="E138" s="52"/>
      <c r="F138" s="52"/>
      <c r="G138" s="52"/>
      <c r="H138" s="52"/>
      <c r="I138" s="52"/>
    </row>
    <row r="139" spans="4:9" x14ac:dyDescent="0.25">
      <c r="D139" s="52"/>
      <c r="E139" s="52"/>
      <c r="F139" s="52"/>
      <c r="G139" s="52"/>
      <c r="H139" s="52"/>
      <c r="I139" s="52"/>
    </row>
    <row r="140" spans="4:9" x14ac:dyDescent="0.25">
      <c r="D140" s="52"/>
      <c r="E140" s="52"/>
      <c r="F140" s="52"/>
      <c r="G140" s="52"/>
      <c r="H140" s="52"/>
      <c r="I140" s="52"/>
    </row>
    <row r="141" spans="4:9" x14ac:dyDescent="0.25">
      <c r="D141" s="52"/>
      <c r="E141" s="52"/>
      <c r="F141" s="52"/>
      <c r="G141" s="52"/>
      <c r="H141" s="52"/>
      <c r="I141" s="52"/>
    </row>
    <row r="142" spans="4:9" x14ac:dyDescent="0.25">
      <c r="D142" s="52"/>
      <c r="E142" s="52"/>
      <c r="F142" s="52"/>
      <c r="G142" s="52"/>
      <c r="H142" s="52"/>
      <c r="I142" s="52"/>
    </row>
    <row r="143" spans="4:9" x14ac:dyDescent="0.25">
      <c r="D143" s="52"/>
      <c r="E143" s="52"/>
      <c r="F143" s="52"/>
      <c r="G143" s="52"/>
      <c r="H143" s="52"/>
      <c r="I143" s="52"/>
    </row>
  </sheetData>
  <sheetProtection algorithmName="SHA-512" hashValue="AtUK84ZLctM5MwZwL6DarfZMxZ8WiJmy2ntk38GdGFgjBeoohLEJsQburYTVfXdgnKAJVHs1/IllRqfiBj6t1w==" saltValue="yIY+7yr7QXNuS4iJFW0JnA==" spinCount="100000" sheet="1" selectLockedCells="1" selectUnlockedCells="1"/>
  <conditionalFormatting sqref="N29:N41">
    <cfRule type="duplicateValues" dxfId="1"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Methodology</vt:lpstr>
      <vt:lpstr>Definitions</vt:lpstr>
      <vt:lpstr>ALL - data table</vt:lpstr>
      <vt:lpstr>ALL - funnel plot</vt:lpstr>
      <vt:lpstr>List of trusts included</vt:lpstr>
      <vt:lpstr>List of excluded regimens</vt:lpstr>
      <vt:lpstr>Acknowledgements</vt:lpstr>
      <vt:lpstr>trust_lookup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Carolynn Gildea</dc:creator>
  <cp:lastModifiedBy>Rosalind Goudie</cp:lastModifiedBy>
  <dcterms:created xsi:type="dcterms:W3CDTF">2016-02-23T11:37:20Z</dcterms:created>
  <dcterms:modified xsi:type="dcterms:W3CDTF">2021-03-11T17:20:17Z</dcterms:modified>
</cp:coreProperties>
</file>